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440" windowHeight="7815" activeTab="8"/>
  </bookViews>
  <sheets>
    <sheet name="ALL" sheetId="1" r:id="rId1"/>
    <sheet name="SI Final" sheetId="6" r:id="rId2"/>
    <sheet name="MI Final" sheetId="8" r:id="rId3"/>
    <sheet name="SK Final" sheetId="7" r:id="rId4"/>
    <sheet name="TK Final" sheetId="5" r:id="rId5"/>
    <sheet name="SI" sheetId="2" r:id="rId6"/>
    <sheet name="MI" sheetId="3" r:id="rId7"/>
    <sheet name="SK" sheetId="4" r:id="rId8"/>
    <sheet name="Sheet4" sheetId="9" r:id="rId9"/>
  </sheets>
  <definedNames>
    <definedName name="_xlnm._FilterDatabase" localSheetId="0" hidden="1">ALL!$A$3:$Q$213</definedName>
    <definedName name="_xlnm._FilterDatabase" localSheetId="2" hidden="1">'MI Final'!$A$3:$P$33</definedName>
    <definedName name="_xlnm._FilterDatabase" localSheetId="5" hidden="1">SI!$A$3:$Q$157</definedName>
    <definedName name="_xlnm._FilterDatabase" localSheetId="1" hidden="1">'SI Final'!$A$3:$P$185</definedName>
    <definedName name="_xlnm._FilterDatabase" localSheetId="3" hidden="1">'SK Final'!$A$3:$P$36</definedName>
    <definedName name="catatan">ALL!$H$69</definedName>
  </definedNames>
  <calcPr calcId="144525"/>
</workbook>
</file>

<file path=xl/calcChain.xml><?xml version="1.0" encoding="utf-8"?>
<calcChain xmlns="http://schemas.openxmlformats.org/spreadsheetml/2006/main">
  <c r="M5" i="9" l="1"/>
  <c r="L5" i="9"/>
  <c r="O5" i="9" s="1"/>
  <c r="K5" i="9"/>
  <c r="N5" i="9" s="1"/>
  <c r="J5" i="9"/>
  <c r="M4" i="9"/>
  <c r="L4" i="9"/>
  <c r="O4" i="9" s="1"/>
  <c r="K4" i="9"/>
  <c r="N4" i="9" s="1"/>
  <c r="J4" i="9"/>
  <c r="I6" i="8"/>
  <c r="L6" i="8" s="1"/>
  <c r="J6" i="8"/>
  <c r="M6" i="8" s="1"/>
  <c r="K6" i="8"/>
  <c r="N6" i="8" s="1"/>
  <c r="I8" i="8"/>
  <c r="L8" i="8" s="1"/>
  <c r="J8" i="8"/>
  <c r="M8" i="8" s="1"/>
  <c r="K8" i="8"/>
  <c r="N8" i="8" s="1"/>
  <c r="I5" i="8"/>
  <c r="L5" i="8" s="1"/>
  <c r="J5" i="8"/>
  <c r="M5" i="8" s="1"/>
  <c r="K5" i="8"/>
  <c r="N5" i="8" s="1"/>
  <c r="I10" i="8"/>
  <c r="L10" i="8" s="1"/>
  <c r="J10" i="8"/>
  <c r="M10" i="8" s="1"/>
  <c r="K10" i="8"/>
  <c r="N10" i="8" s="1"/>
  <c r="I11" i="8"/>
  <c r="L11" i="8" s="1"/>
  <c r="J11" i="8"/>
  <c r="M11" i="8" s="1"/>
  <c r="K11" i="8"/>
  <c r="N11" i="8" s="1"/>
  <c r="I7" i="8"/>
  <c r="L7" i="8" s="1"/>
  <c r="J7" i="8"/>
  <c r="M7" i="8" s="1"/>
  <c r="K7" i="8"/>
  <c r="N7" i="8" s="1"/>
  <c r="I9" i="8"/>
  <c r="L9" i="8" s="1"/>
  <c r="J9" i="8"/>
  <c r="M9" i="8" s="1"/>
  <c r="K9" i="8"/>
  <c r="N9" i="8" s="1"/>
  <c r="I19" i="8"/>
  <c r="L19" i="8" s="1"/>
  <c r="J19" i="8"/>
  <c r="M19" i="8" s="1"/>
  <c r="K19" i="8"/>
  <c r="N19" i="8" s="1"/>
  <c r="I16" i="8"/>
  <c r="L16" i="8" s="1"/>
  <c r="J16" i="8"/>
  <c r="M16" i="8" s="1"/>
  <c r="K16" i="8"/>
  <c r="N16" i="8" s="1"/>
  <c r="I17" i="8"/>
  <c r="L17" i="8" s="1"/>
  <c r="J17" i="8"/>
  <c r="M17" i="8" s="1"/>
  <c r="K17" i="8"/>
  <c r="N17" i="8" s="1"/>
  <c r="I18" i="8"/>
  <c r="L18" i="8" s="1"/>
  <c r="J18" i="8"/>
  <c r="M18" i="8" s="1"/>
  <c r="K18" i="8"/>
  <c r="N18" i="8" s="1"/>
  <c r="I23" i="8"/>
  <c r="L23" i="8" s="1"/>
  <c r="J23" i="8"/>
  <c r="M23" i="8" s="1"/>
  <c r="K23" i="8"/>
  <c r="N23" i="8" s="1"/>
  <c r="I21" i="8"/>
  <c r="L21" i="8" s="1"/>
  <c r="J21" i="8"/>
  <c r="M21" i="8" s="1"/>
  <c r="K21" i="8"/>
  <c r="N21" i="8" s="1"/>
  <c r="I22" i="8"/>
  <c r="L22" i="8" s="1"/>
  <c r="J22" i="8"/>
  <c r="M22" i="8" s="1"/>
  <c r="K22" i="8"/>
  <c r="N22" i="8" s="1"/>
  <c r="I26" i="8"/>
  <c r="L26" i="8" s="1"/>
  <c r="J26" i="8"/>
  <c r="M26" i="8" s="1"/>
  <c r="K26" i="8"/>
  <c r="N26" i="8" s="1"/>
  <c r="I20" i="8"/>
  <c r="L20" i="8" s="1"/>
  <c r="J20" i="8"/>
  <c r="M20" i="8" s="1"/>
  <c r="K20" i="8"/>
  <c r="N20" i="8" s="1"/>
  <c r="I24" i="8"/>
  <c r="L24" i="8" s="1"/>
  <c r="J24" i="8"/>
  <c r="M24" i="8" s="1"/>
  <c r="K24" i="8"/>
  <c r="N24" i="8" s="1"/>
  <c r="I25" i="8"/>
  <c r="L25" i="8" s="1"/>
  <c r="J25" i="8"/>
  <c r="M25" i="8" s="1"/>
  <c r="K25" i="8"/>
  <c r="N25" i="8"/>
  <c r="I29" i="8"/>
  <c r="L29" i="8" s="1"/>
  <c r="J29" i="8"/>
  <c r="M29" i="8" s="1"/>
  <c r="K29" i="8"/>
  <c r="N29" i="8"/>
  <c r="I27" i="8"/>
  <c r="L27" i="8" s="1"/>
  <c r="J27" i="8"/>
  <c r="M27" i="8" s="1"/>
  <c r="K27" i="8"/>
  <c r="N27" i="8" s="1"/>
  <c r="I28" i="8"/>
  <c r="L28" i="8" s="1"/>
  <c r="J28" i="8"/>
  <c r="M28" i="8" s="1"/>
  <c r="K28" i="8"/>
  <c r="N28" i="8" s="1"/>
  <c r="I30" i="8"/>
  <c r="L30" i="8" s="1"/>
  <c r="J30" i="8"/>
  <c r="M30" i="8" s="1"/>
  <c r="K30" i="8"/>
  <c r="N30" i="8" s="1"/>
  <c r="I32" i="8"/>
  <c r="L32" i="8" s="1"/>
  <c r="J32" i="8"/>
  <c r="M32" i="8" s="1"/>
  <c r="K32" i="8"/>
  <c r="N32" i="8" s="1"/>
  <c r="I33" i="8"/>
  <c r="L33" i="8" s="1"/>
  <c r="J33" i="8"/>
  <c r="M33" i="8" s="1"/>
  <c r="K33" i="8"/>
  <c r="N33" i="8" s="1"/>
  <c r="I31" i="8"/>
  <c r="L31" i="8" s="1"/>
  <c r="J31" i="8"/>
  <c r="M31" i="8" s="1"/>
  <c r="K31" i="8"/>
  <c r="N31" i="8" s="1"/>
  <c r="K4" i="8"/>
  <c r="N4" i="8" s="1"/>
  <c r="J4" i="8"/>
  <c r="M4" i="8" s="1"/>
  <c r="I4" i="8"/>
  <c r="L4" i="8" s="1"/>
  <c r="K4" i="5"/>
  <c r="N4" i="5" s="1"/>
  <c r="J4" i="5"/>
  <c r="M4" i="5" s="1"/>
  <c r="I4" i="5"/>
  <c r="L4" i="5" s="1"/>
  <c r="K13" i="7"/>
  <c r="J13" i="7"/>
  <c r="I13" i="7"/>
  <c r="L13" i="7" s="1"/>
  <c r="N4" i="7"/>
  <c r="I4" i="7"/>
  <c r="J4" i="7"/>
  <c r="M4" i="7" s="1"/>
  <c r="K4" i="7"/>
  <c r="L4" i="7"/>
  <c r="I6" i="7"/>
  <c r="L6" i="7" s="1"/>
  <c r="J6" i="7"/>
  <c r="M6" i="7" s="1"/>
  <c r="K6" i="7"/>
  <c r="N6" i="7" s="1"/>
  <c r="I8" i="7"/>
  <c r="L8" i="7" s="1"/>
  <c r="J8" i="7"/>
  <c r="M8" i="7" s="1"/>
  <c r="K8" i="7"/>
  <c r="N8" i="7" s="1"/>
  <c r="I7" i="7"/>
  <c r="L7" i="7" s="1"/>
  <c r="J7" i="7"/>
  <c r="M7" i="7" s="1"/>
  <c r="K7" i="7"/>
  <c r="N7" i="7" s="1"/>
  <c r="I9" i="7"/>
  <c r="L9" i="7" s="1"/>
  <c r="J9" i="7"/>
  <c r="M9" i="7" s="1"/>
  <c r="K9" i="7"/>
  <c r="N9" i="7" s="1"/>
  <c r="I10" i="7"/>
  <c r="L10" i="7" s="1"/>
  <c r="J10" i="7"/>
  <c r="M10" i="7" s="1"/>
  <c r="K10" i="7"/>
  <c r="N10" i="7" s="1"/>
  <c r="M13" i="7"/>
  <c r="N13" i="7"/>
  <c r="I22" i="7"/>
  <c r="L22" i="7" s="1"/>
  <c r="J22" i="7"/>
  <c r="K22" i="7"/>
  <c r="N22" i="7" s="1"/>
  <c r="M22" i="7"/>
  <c r="I15" i="7"/>
  <c r="L15" i="7" s="1"/>
  <c r="J15" i="7"/>
  <c r="M15" i="7" s="1"/>
  <c r="K15" i="7"/>
  <c r="N15" i="7" s="1"/>
  <c r="I23" i="7"/>
  <c r="L23" i="7" s="1"/>
  <c r="J23" i="7"/>
  <c r="M23" i="7" s="1"/>
  <c r="K23" i="7"/>
  <c r="N23" i="7" s="1"/>
  <c r="I11" i="7"/>
  <c r="L11" i="7" s="1"/>
  <c r="J11" i="7"/>
  <c r="M11" i="7" s="1"/>
  <c r="K11" i="7"/>
  <c r="N11" i="7" s="1"/>
  <c r="I27" i="7"/>
  <c r="L27" i="7" s="1"/>
  <c r="J27" i="7"/>
  <c r="M27" i="7" s="1"/>
  <c r="K27" i="7"/>
  <c r="N27" i="7" s="1"/>
  <c r="I16" i="7"/>
  <c r="L16" i="7" s="1"/>
  <c r="J16" i="7"/>
  <c r="M16" i="7" s="1"/>
  <c r="K16" i="7"/>
  <c r="N16" i="7" s="1"/>
  <c r="I12" i="7"/>
  <c r="L12" i="7" s="1"/>
  <c r="J12" i="7"/>
  <c r="M12" i="7" s="1"/>
  <c r="K12" i="7"/>
  <c r="N12" i="7" s="1"/>
  <c r="I31" i="7"/>
  <c r="L31" i="7" s="1"/>
  <c r="J31" i="7"/>
  <c r="M31" i="7" s="1"/>
  <c r="K31" i="7"/>
  <c r="N31" i="7" s="1"/>
  <c r="I25" i="7"/>
  <c r="L25" i="7" s="1"/>
  <c r="J25" i="7"/>
  <c r="M25" i="7" s="1"/>
  <c r="K25" i="7"/>
  <c r="N25" i="7" s="1"/>
  <c r="I21" i="7"/>
  <c r="L21" i="7" s="1"/>
  <c r="J21" i="7"/>
  <c r="M21" i="7" s="1"/>
  <c r="K21" i="7"/>
  <c r="N21" i="7" s="1"/>
  <c r="I24" i="7"/>
  <c r="L24" i="7" s="1"/>
  <c r="J24" i="7"/>
  <c r="M24" i="7" s="1"/>
  <c r="K24" i="7"/>
  <c r="N24" i="7" s="1"/>
  <c r="I29" i="7"/>
  <c r="L29" i="7" s="1"/>
  <c r="J29" i="7"/>
  <c r="M29" i="7" s="1"/>
  <c r="K29" i="7"/>
  <c r="N29" i="7" s="1"/>
  <c r="I28" i="7"/>
  <c r="L28" i="7" s="1"/>
  <c r="J28" i="7"/>
  <c r="M28" i="7" s="1"/>
  <c r="K28" i="7"/>
  <c r="N28" i="7" s="1"/>
  <c r="I26" i="7"/>
  <c r="L26" i="7" s="1"/>
  <c r="J26" i="7"/>
  <c r="M26" i="7" s="1"/>
  <c r="K26" i="7"/>
  <c r="N26" i="7"/>
  <c r="I30" i="7"/>
  <c r="L30" i="7" s="1"/>
  <c r="J30" i="7"/>
  <c r="M30" i="7" s="1"/>
  <c r="K30" i="7"/>
  <c r="N30" i="7" s="1"/>
  <c r="I14" i="7"/>
  <c r="L14" i="7" s="1"/>
  <c r="J14" i="7"/>
  <c r="M14" i="7" s="1"/>
  <c r="K14" i="7"/>
  <c r="N14" i="7" s="1"/>
  <c r="I32" i="7"/>
  <c r="L32" i="7" s="1"/>
  <c r="J32" i="7"/>
  <c r="M32" i="7" s="1"/>
  <c r="K32" i="7"/>
  <c r="N32" i="7" s="1"/>
  <c r="I33" i="7"/>
  <c r="L33" i="7" s="1"/>
  <c r="J33" i="7"/>
  <c r="M33" i="7" s="1"/>
  <c r="K33" i="7"/>
  <c r="N33" i="7" s="1"/>
  <c r="I34" i="7"/>
  <c r="L34" i="7" s="1"/>
  <c r="J34" i="7"/>
  <c r="M34" i="7" s="1"/>
  <c r="K34" i="7"/>
  <c r="N34" i="7" s="1"/>
  <c r="I35" i="7"/>
  <c r="L35" i="7" s="1"/>
  <c r="J35" i="7"/>
  <c r="M35" i="7" s="1"/>
  <c r="K35" i="7"/>
  <c r="N35" i="7" s="1"/>
  <c r="I36" i="7"/>
  <c r="L36" i="7" s="1"/>
  <c r="J36" i="7"/>
  <c r="M36" i="7" s="1"/>
  <c r="K36" i="7"/>
  <c r="N36" i="7" s="1"/>
  <c r="K5" i="7"/>
  <c r="N5" i="7" s="1"/>
  <c r="J5" i="7"/>
  <c r="M5" i="7" s="1"/>
  <c r="I5" i="7"/>
  <c r="L5" i="7" s="1"/>
  <c r="K13" i="6"/>
  <c r="N13" i="6" s="1"/>
  <c r="K11" i="6"/>
  <c r="N11" i="6" s="1"/>
  <c r="K14" i="6"/>
  <c r="K17" i="6"/>
  <c r="N17" i="6" s="1"/>
  <c r="K15" i="6"/>
  <c r="N15" i="6" s="1"/>
  <c r="K20" i="6"/>
  <c r="N20" i="6" s="1"/>
  <c r="K21" i="6"/>
  <c r="K18" i="6"/>
  <c r="N18" i="6" s="1"/>
  <c r="K16" i="6"/>
  <c r="K22" i="6"/>
  <c r="N22" i="6" s="1"/>
  <c r="K19" i="6"/>
  <c r="K23" i="6"/>
  <c r="N23" i="6" s="1"/>
  <c r="K24" i="6"/>
  <c r="N24" i="6" s="1"/>
  <c r="K25" i="6"/>
  <c r="N25" i="6" s="1"/>
  <c r="K26" i="6"/>
  <c r="K27" i="6"/>
  <c r="N27" i="6" s="1"/>
  <c r="K49" i="6"/>
  <c r="N49" i="6" s="1"/>
  <c r="K50" i="6"/>
  <c r="N50" i="6" s="1"/>
  <c r="K45" i="6"/>
  <c r="K46" i="6"/>
  <c r="N46" i="6" s="1"/>
  <c r="K51" i="6"/>
  <c r="N51" i="6" s="1"/>
  <c r="K56" i="6"/>
  <c r="N56" i="6" s="1"/>
  <c r="K47" i="6"/>
  <c r="K48" i="6"/>
  <c r="N48" i="6" s="1"/>
  <c r="K52" i="6"/>
  <c r="N52" i="6" s="1"/>
  <c r="K53" i="6"/>
  <c r="N53" i="6" s="1"/>
  <c r="K54" i="6"/>
  <c r="K55" i="6"/>
  <c r="N55" i="6" s="1"/>
  <c r="K57" i="6"/>
  <c r="N57" i="6" s="1"/>
  <c r="K58" i="6"/>
  <c r="N58" i="6" s="1"/>
  <c r="K64" i="6"/>
  <c r="K66" i="6"/>
  <c r="N66" i="6" s="1"/>
  <c r="K59" i="6"/>
  <c r="N59" i="6" s="1"/>
  <c r="K63" i="6"/>
  <c r="K60" i="6"/>
  <c r="K65" i="6"/>
  <c r="N65" i="6" s="1"/>
  <c r="K61" i="6"/>
  <c r="N61" i="6" s="1"/>
  <c r="K67" i="6"/>
  <c r="N67" i="6" s="1"/>
  <c r="K62" i="6"/>
  <c r="K68" i="6"/>
  <c r="N68" i="6" s="1"/>
  <c r="K69" i="6"/>
  <c r="N69" i="6" s="1"/>
  <c r="K70" i="6"/>
  <c r="N70" i="6" s="1"/>
  <c r="K71" i="6"/>
  <c r="K73" i="6"/>
  <c r="N73" i="6" s="1"/>
  <c r="K78" i="6"/>
  <c r="N78" i="6" s="1"/>
  <c r="K79" i="6"/>
  <c r="N79" i="6" s="1"/>
  <c r="K72" i="6"/>
  <c r="K80" i="6"/>
  <c r="N80" i="6" s="1"/>
  <c r="K75" i="6"/>
  <c r="N75" i="6" s="1"/>
  <c r="K74" i="6"/>
  <c r="N74" i="6" s="1"/>
  <c r="K76" i="6"/>
  <c r="K77" i="6"/>
  <c r="N77" i="6" s="1"/>
  <c r="K81" i="6"/>
  <c r="N81" i="6" s="1"/>
  <c r="K90" i="6"/>
  <c r="N90" i="6" s="1"/>
  <c r="K89" i="6"/>
  <c r="K92" i="6"/>
  <c r="N92" i="6" s="1"/>
  <c r="K102" i="6"/>
  <c r="N102" i="6" s="1"/>
  <c r="K87" i="6"/>
  <c r="N87" i="6" s="1"/>
  <c r="K88" i="6"/>
  <c r="K93" i="6"/>
  <c r="N93" i="6" s="1"/>
  <c r="K94" i="6"/>
  <c r="N94" i="6" s="1"/>
  <c r="K95" i="6"/>
  <c r="N95" i="6" s="1"/>
  <c r="K91" i="6"/>
  <c r="K113" i="6"/>
  <c r="N113" i="6" s="1"/>
  <c r="K96" i="6"/>
  <c r="N96" i="6" s="1"/>
  <c r="K97" i="6"/>
  <c r="N97" i="6" s="1"/>
  <c r="K98" i="6"/>
  <c r="K99" i="6"/>
  <c r="N99" i="6" s="1"/>
  <c r="K100" i="6"/>
  <c r="N100" i="6" s="1"/>
  <c r="K101" i="6"/>
  <c r="N101" i="6" s="1"/>
  <c r="K106" i="6"/>
  <c r="K107" i="6"/>
  <c r="N107" i="6" s="1"/>
  <c r="K103" i="6"/>
  <c r="N103" i="6" s="1"/>
  <c r="K104" i="6"/>
  <c r="N104" i="6" s="1"/>
  <c r="K114" i="6"/>
  <c r="K105" i="6"/>
  <c r="N105" i="6" s="1"/>
  <c r="K108" i="6"/>
  <c r="N108" i="6" s="1"/>
  <c r="K109" i="6"/>
  <c r="N109" i="6" s="1"/>
  <c r="K116" i="6"/>
  <c r="K110" i="6"/>
  <c r="N110" i="6" s="1"/>
  <c r="K111" i="6"/>
  <c r="N111" i="6" s="1"/>
  <c r="K118" i="6"/>
  <c r="N118" i="6" s="1"/>
  <c r="K112" i="6"/>
  <c r="K137" i="6"/>
  <c r="N137" i="6" s="1"/>
  <c r="K115" i="6"/>
  <c r="N115" i="6" s="1"/>
  <c r="K117" i="6"/>
  <c r="N117" i="6" s="1"/>
  <c r="K119" i="6"/>
  <c r="K120" i="6"/>
  <c r="N120" i="6" s="1"/>
  <c r="K122" i="6"/>
  <c r="N122" i="6" s="1"/>
  <c r="K127" i="6"/>
  <c r="N127" i="6" s="1"/>
  <c r="K132" i="6"/>
  <c r="K129" i="6"/>
  <c r="N129" i="6" s="1"/>
  <c r="K130" i="6"/>
  <c r="N130" i="6" s="1"/>
  <c r="K133" i="6"/>
  <c r="N133" i="6" s="1"/>
  <c r="K128" i="6"/>
  <c r="K134" i="6"/>
  <c r="N134" i="6" s="1"/>
  <c r="K121" i="6"/>
  <c r="N121" i="6" s="1"/>
  <c r="K135" i="6"/>
  <c r="N135" i="6" s="1"/>
  <c r="K136" i="6"/>
  <c r="N136" i="6" s="1"/>
  <c r="K131" i="6"/>
  <c r="K138" i="6"/>
  <c r="N138" i="6" s="1"/>
  <c r="K140" i="6"/>
  <c r="N140" i="6" s="1"/>
  <c r="K141" i="6"/>
  <c r="N141" i="6" s="1"/>
  <c r="K142" i="6"/>
  <c r="N142" i="6" s="1"/>
  <c r="K139" i="6"/>
  <c r="K156" i="6"/>
  <c r="N156" i="6" s="1"/>
  <c r="K143" i="6"/>
  <c r="K145" i="6"/>
  <c r="K144" i="6"/>
  <c r="N144" i="6" s="1"/>
  <c r="K148" i="6"/>
  <c r="N148" i="6" s="1"/>
  <c r="K146" i="6"/>
  <c r="K152" i="6"/>
  <c r="K147" i="6"/>
  <c r="N147" i="6" s="1"/>
  <c r="K157" i="6"/>
  <c r="N157" i="6" s="1"/>
  <c r="K149" i="6"/>
  <c r="K162" i="6"/>
  <c r="N162" i="6" s="1"/>
  <c r="K153" i="6"/>
  <c r="N153" i="6" s="1"/>
  <c r="K154" i="6"/>
  <c r="N154" i="6" s="1"/>
  <c r="K150" i="6"/>
  <c r="K151" i="6"/>
  <c r="N151" i="6" s="1"/>
  <c r="K158" i="6"/>
  <c r="N158" i="6" s="1"/>
  <c r="K160" i="6"/>
  <c r="N160" i="6" s="1"/>
  <c r="K159" i="6"/>
  <c r="K155" i="6"/>
  <c r="N155" i="6" s="1"/>
  <c r="K161" i="6"/>
  <c r="N161" i="6" s="1"/>
  <c r="K163" i="6"/>
  <c r="N163" i="6" s="1"/>
  <c r="K171" i="6"/>
  <c r="K168" i="6"/>
  <c r="N168" i="6" s="1"/>
  <c r="K169" i="6"/>
  <c r="N169" i="6" s="1"/>
  <c r="K173" i="6"/>
  <c r="N173" i="6" s="1"/>
  <c r="K172" i="6"/>
  <c r="K170" i="6"/>
  <c r="K175" i="6"/>
  <c r="K174" i="6"/>
  <c r="N174" i="6" s="1"/>
  <c r="K177" i="6"/>
  <c r="K176" i="6"/>
  <c r="N176" i="6" s="1"/>
  <c r="K178" i="6"/>
  <c r="N178" i="6" s="1"/>
  <c r="K179" i="6"/>
  <c r="N179" i="6" s="1"/>
  <c r="K180" i="6"/>
  <c r="K182" i="6"/>
  <c r="N182" i="6" s="1"/>
  <c r="K181" i="6"/>
  <c r="N181" i="6" s="1"/>
  <c r="K183" i="6"/>
  <c r="N183" i="6" s="1"/>
  <c r="K184" i="6"/>
  <c r="K185" i="6"/>
  <c r="K5" i="6"/>
  <c r="N5" i="6" s="1"/>
  <c r="K8" i="6"/>
  <c r="N8" i="6" s="1"/>
  <c r="K6" i="6"/>
  <c r="K7" i="6"/>
  <c r="K9" i="6"/>
  <c r="N9" i="6" s="1"/>
  <c r="K10" i="6"/>
  <c r="N10" i="6" s="1"/>
  <c r="K12" i="6"/>
  <c r="K4" i="6"/>
  <c r="N4" i="6" s="1"/>
  <c r="J25" i="6"/>
  <c r="M25" i="6" s="1"/>
  <c r="J67" i="6"/>
  <c r="M67" i="6" s="1"/>
  <c r="J62" i="6"/>
  <c r="J68" i="6"/>
  <c r="M68" i="6" s="1"/>
  <c r="J69" i="6"/>
  <c r="M69" i="6" s="1"/>
  <c r="J26" i="6"/>
  <c r="M26" i="6" s="1"/>
  <c r="J22" i="6"/>
  <c r="J57" i="6"/>
  <c r="M57" i="6" s="1"/>
  <c r="J58" i="6"/>
  <c r="M58" i="6" s="1"/>
  <c r="J27" i="6"/>
  <c r="M27" i="6" s="1"/>
  <c r="J71" i="6"/>
  <c r="J73" i="6"/>
  <c r="J79" i="6"/>
  <c r="M79" i="6" s="1"/>
  <c r="J56" i="6"/>
  <c r="M56" i="6" s="1"/>
  <c r="J75" i="6"/>
  <c r="J74" i="6"/>
  <c r="M74" i="6" s="1"/>
  <c r="J76" i="6"/>
  <c r="M76" i="6" s="1"/>
  <c r="J77" i="6"/>
  <c r="M77" i="6" s="1"/>
  <c r="J81" i="6"/>
  <c r="J55" i="6"/>
  <c r="M55" i="6" s="1"/>
  <c r="J10" i="6"/>
  <c r="M10" i="6" s="1"/>
  <c r="J90" i="6"/>
  <c r="M90" i="6" s="1"/>
  <c r="J89" i="6"/>
  <c r="J92" i="6"/>
  <c r="M92" i="6" s="1"/>
  <c r="J102" i="6"/>
  <c r="M102" i="6" s="1"/>
  <c r="J72" i="6"/>
  <c r="M72" i="6" s="1"/>
  <c r="J80" i="6"/>
  <c r="J87" i="6"/>
  <c r="M87" i="6" s="1"/>
  <c r="J12" i="6"/>
  <c r="M12" i="6" s="1"/>
  <c r="J88" i="6"/>
  <c r="M88" i="6" s="1"/>
  <c r="J93" i="6"/>
  <c r="J94" i="6"/>
  <c r="M94" i="6" s="1"/>
  <c r="J95" i="6"/>
  <c r="M95" i="6" s="1"/>
  <c r="J64" i="6"/>
  <c r="M64" i="6" s="1"/>
  <c r="J91" i="6"/>
  <c r="J113" i="6"/>
  <c r="M113" i="6" s="1"/>
  <c r="J97" i="6"/>
  <c r="M97" i="6" s="1"/>
  <c r="J98" i="6"/>
  <c r="M98" i="6" s="1"/>
  <c r="J99" i="6"/>
  <c r="J100" i="6"/>
  <c r="M100" i="6" s="1"/>
  <c r="J101" i="6"/>
  <c r="M101" i="6" s="1"/>
  <c r="J19" i="6"/>
  <c r="M19" i="6" s="1"/>
  <c r="J50" i="6"/>
  <c r="J106" i="6"/>
  <c r="M106" i="6" s="1"/>
  <c r="J107" i="6"/>
  <c r="M107" i="6" s="1"/>
  <c r="J103" i="6"/>
  <c r="M103" i="6" s="1"/>
  <c r="J104" i="6"/>
  <c r="J114" i="6"/>
  <c r="M114" i="6" s="1"/>
  <c r="J105" i="6"/>
  <c r="M105" i="6" s="1"/>
  <c r="J108" i="6"/>
  <c r="M108" i="6" s="1"/>
  <c r="J116" i="6"/>
  <c r="J65" i="6"/>
  <c r="M65" i="6" s="1"/>
  <c r="J110" i="6"/>
  <c r="M110" i="6" s="1"/>
  <c r="J111" i="6"/>
  <c r="M111" i="6" s="1"/>
  <c r="J118" i="6"/>
  <c r="J112" i="6"/>
  <c r="M112" i="6" s="1"/>
  <c r="J137" i="6"/>
  <c r="M137" i="6" s="1"/>
  <c r="J115" i="6"/>
  <c r="M115" i="6" s="1"/>
  <c r="J78" i="6"/>
  <c r="J117" i="6"/>
  <c r="M117" i="6" s="1"/>
  <c r="J119" i="6"/>
  <c r="M119" i="6" s="1"/>
  <c r="J120" i="6"/>
  <c r="M120" i="6" s="1"/>
  <c r="J122" i="6"/>
  <c r="J127" i="6"/>
  <c r="M127" i="6" s="1"/>
  <c r="J132" i="6"/>
  <c r="M132" i="6" s="1"/>
  <c r="J129" i="6"/>
  <c r="M129" i="6" s="1"/>
  <c r="J130" i="6"/>
  <c r="J133" i="6"/>
  <c r="M133" i="6" s="1"/>
  <c r="J128" i="6"/>
  <c r="M128" i="6" s="1"/>
  <c r="J134" i="6"/>
  <c r="M134" i="6" s="1"/>
  <c r="J121" i="6"/>
  <c r="J135" i="6"/>
  <c r="M135" i="6" s="1"/>
  <c r="J109" i="6"/>
  <c r="M109" i="6" s="1"/>
  <c r="J47" i="6"/>
  <c r="M47" i="6" s="1"/>
  <c r="J48" i="6"/>
  <c r="J136" i="6"/>
  <c r="M136" i="6" s="1"/>
  <c r="J131" i="6"/>
  <c r="M131" i="6" s="1"/>
  <c r="J138" i="6"/>
  <c r="M138" i="6" s="1"/>
  <c r="J96" i="6"/>
  <c r="M96" i="6" s="1"/>
  <c r="J70" i="6"/>
  <c r="M70" i="6" s="1"/>
  <c r="J140" i="6"/>
  <c r="M140" i="6" s="1"/>
  <c r="J141" i="6"/>
  <c r="M141" i="6" s="1"/>
  <c r="J142" i="6"/>
  <c r="M142" i="6" s="1"/>
  <c r="J139" i="6"/>
  <c r="M139" i="6" s="1"/>
  <c r="J156" i="6"/>
  <c r="M156" i="6" s="1"/>
  <c r="J143" i="6"/>
  <c r="M143" i="6" s="1"/>
  <c r="J145" i="6"/>
  <c r="M145" i="6" s="1"/>
  <c r="J144" i="6"/>
  <c r="M144" i="6" s="1"/>
  <c r="J61" i="6"/>
  <c r="M61" i="6" s="1"/>
  <c r="J148" i="6"/>
  <c r="M148" i="6" s="1"/>
  <c r="J146" i="6"/>
  <c r="M146" i="6" s="1"/>
  <c r="J152" i="6"/>
  <c r="M152" i="6" s="1"/>
  <c r="J147" i="6"/>
  <c r="M147" i="6" s="1"/>
  <c r="J157" i="6"/>
  <c r="M157" i="6" s="1"/>
  <c r="J149" i="6"/>
  <c r="M149" i="6" s="1"/>
  <c r="J162" i="6"/>
  <c r="M162" i="6" s="1"/>
  <c r="J153" i="6"/>
  <c r="M153" i="6" s="1"/>
  <c r="J154" i="6"/>
  <c r="M154" i="6" s="1"/>
  <c r="J150" i="6"/>
  <c r="J151" i="6"/>
  <c r="M151" i="6" s="1"/>
  <c r="J158" i="6"/>
  <c r="M158" i="6" s="1"/>
  <c r="J160" i="6"/>
  <c r="M160" i="6" s="1"/>
  <c r="J159" i="6"/>
  <c r="M159" i="6" s="1"/>
  <c r="J155" i="6"/>
  <c r="M155" i="6" s="1"/>
  <c r="J161" i="6"/>
  <c r="M161" i="6" s="1"/>
  <c r="J163" i="6"/>
  <c r="M163" i="6" s="1"/>
  <c r="J171" i="6"/>
  <c r="M171" i="6" s="1"/>
  <c r="J168" i="6"/>
  <c r="M168" i="6" s="1"/>
  <c r="J169" i="6"/>
  <c r="M169" i="6" s="1"/>
  <c r="J173" i="6"/>
  <c r="M173" i="6" s="1"/>
  <c r="J172" i="6"/>
  <c r="M172" i="6" s="1"/>
  <c r="J170" i="6"/>
  <c r="M170" i="6" s="1"/>
  <c r="J175" i="6"/>
  <c r="M175" i="6" s="1"/>
  <c r="J174" i="6"/>
  <c r="M174" i="6" s="1"/>
  <c r="J177" i="6"/>
  <c r="M177" i="6" s="1"/>
  <c r="J176" i="6"/>
  <c r="M176" i="6" s="1"/>
  <c r="J178" i="6"/>
  <c r="M178" i="6" s="1"/>
  <c r="J179" i="6"/>
  <c r="M179" i="6" s="1"/>
  <c r="J180" i="6"/>
  <c r="M180" i="6" s="1"/>
  <c r="J182" i="6"/>
  <c r="M182" i="6" s="1"/>
  <c r="J181" i="6"/>
  <c r="M181" i="6" s="1"/>
  <c r="J183" i="6"/>
  <c r="M183" i="6" s="1"/>
  <c r="J184" i="6"/>
  <c r="M184" i="6" s="1"/>
  <c r="J185" i="6"/>
  <c r="M185" i="6" s="1"/>
  <c r="J17" i="6"/>
  <c r="J4" i="6"/>
  <c r="M4" i="6" s="1"/>
  <c r="J20" i="6"/>
  <c r="M20" i="6" s="1"/>
  <c r="J5" i="6"/>
  <c r="M5" i="6" s="1"/>
  <c r="J49" i="6"/>
  <c r="M49" i="6" s="1"/>
  <c r="J13" i="6"/>
  <c r="M13" i="6" s="1"/>
  <c r="J9" i="6"/>
  <c r="M9" i="6" s="1"/>
  <c r="J11" i="6"/>
  <c r="M11" i="6" s="1"/>
  <c r="J45" i="6"/>
  <c r="M45" i="6" s="1"/>
  <c r="J21" i="6"/>
  <c r="M21" i="6" s="1"/>
  <c r="J18" i="6"/>
  <c r="M18" i="6" s="1"/>
  <c r="J53" i="6"/>
  <c r="M53" i="6" s="1"/>
  <c r="J54" i="6"/>
  <c r="M54" i="6" s="1"/>
  <c r="J8" i="6"/>
  <c r="M8" i="6" s="1"/>
  <c r="J15" i="6"/>
  <c r="M15" i="6" s="1"/>
  <c r="J23" i="6"/>
  <c r="M23" i="6" s="1"/>
  <c r="J46" i="6"/>
  <c r="M46" i="6" s="1"/>
  <c r="J51" i="6"/>
  <c r="M51" i="6" s="1"/>
  <c r="J66" i="6"/>
  <c r="M66" i="6" s="1"/>
  <c r="J6" i="6"/>
  <c r="M6" i="6" s="1"/>
  <c r="J59" i="6"/>
  <c r="M59" i="6" s="1"/>
  <c r="J63" i="6"/>
  <c r="M63" i="6" s="1"/>
  <c r="J60" i="6"/>
  <c r="J24" i="6"/>
  <c r="M24" i="6" s="1"/>
  <c r="J7" i="6"/>
  <c r="M7" i="6" s="1"/>
  <c r="J52" i="6"/>
  <c r="M52" i="6" s="1"/>
  <c r="J16" i="6"/>
  <c r="M16" i="6" s="1"/>
  <c r="J14" i="6"/>
  <c r="M14" i="6" s="1"/>
  <c r="I185" i="6"/>
  <c r="I21" i="6"/>
  <c r="L21" i="6" s="1"/>
  <c r="I18" i="6"/>
  <c r="L18" i="6" s="1"/>
  <c r="I17" i="6"/>
  <c r="L17" i="6" s="1"/>
  <c r="I53" i="6"/>
  <c r="L53" i="6" s="1"/>
  <c r="I54" i="6"/>
  <c r="L54" i="6" s="1"/>
  <c r="I4" i="6"/>
  <c r="I20" i="6"/>
  <c r="L20" i="6" s="1"/>
  <c r="I5" i="6"/>
  <c r="L5" i="6" s="1"/>
  <c r="I8" i="6"/>
  <c r="L8" i="6" s="1"/>
  <c r="I49" i="6"/>
  <c r="L49" i="6" s="1"/>
  <c r="I23" i="6"/>
  <c r="L23" i="6" s="1"/>
  <c r="I46" i="6"/>
  <c r="L46" i="6" s="1"/>
  <c r="I51" i="6"/>
  <c r="L51" i="6" s="1"/>
  <c r="I66" i="6"/>
  <c r="L66" i="6" s="1"/>
  <c r="I6" i="6"/>
  <c r="L6" i="6" s="1"/>
  <c r="I77" i="6"/>
  <c r="L77" i="6" s="1"/>
  <c r="I59" i="6"/>
  <c r="L59" i="6" s="1"/>
  <c r="I63" i="6"/>
  <c r="L63" i="6" s="1"/>
  <c r="I7" i="6"/>
  <c r="L7" i="6" s="1"/>
  <c r="I52" i="6"/>
  <c r="L52" i="6" s="1"/>
  <c r="I16" i="6"/>
  <c r="L16" i="6" s="1"/>
  <c r="I55" i="6"/>
  <c r="L55" i="6" s="1"/>
  <c r="I25" i="6"/>
  <c r="L25" i="6" s="1"/>
  <c r="I10" i="6"/>
  <c r="L10" i="6" s="1"/>
  <c r="I67" i="6"/>
  <c r="L67" i="6" s="1"/>
  <c r="I62" i="6"/>
  <c r="L62" i="6" s="1"/>
  <c r="I68" i="6"/>
  <c r="L68" i="6" s="1"/>
  <c r="I69" i="6"/>
  <c r="L69" i="6" s="1"/>
  <c r="I89" i="6"/>
  <c r="L89" i="6" s="1"/>
  <c r="I26" i="6"/>
  <c r="L26" i="6" s="1"/>
  <c r="I72" i="6"/>
  <c r="L72" i="6" s="1"/>
  <c r="I22" i="6"/>
  <c r="L22" i="6" s="1"/>
  <c r="I80" i="6"/>
  <c r="L80" i="6" s="1"/>
  <c r="I57" i="6"/>
  <c r="L57" i="6" s="1"/>
  <c r="I87" i="6"/>
  <c r="L87" i="6" s="1"/>
  <c r="I12" i="6"/>
  <c r="L12" i="6" s="1"/>
  <c r="I58" i="6"/>
  <c r="L58" i="6" s="1"/>
  <c r="I27" i="6"/>
  <c r="L27" i="6" s="1"/>
  <c r="I71" i="6"/>
  <c r="L71" i="6" s="1"/>
  <c r="I73" i="6"/>
  <c r="L73" i="6" s="1"/>
  <c r="I88" i="6"/>
  <c r="L88" i="6" s="1"/>
  <c r="I93" i="6"/>
  <c r="L93" i="6" s="1"/>
  <c r="I94" i="6"/>
  <c r="L94" i="6" s="1"/>
  <c r="I64" i="6"/>
  <c r="L64" i="6" s="1"/>
  <c r="I79" i="6"/>
  <c r="I56" i="6"/>
  <c r="L56" i="6" s="1"/>
  <c r="I78" i="6"/>
  <c r="L78" i="6" s="1"/>
  <c r="I75" i="6"/>
  <c r="L75" i="6" s="1"/>
  <c r="I74" i="6"/>
  <c r="L74" i="6" s="1"/>
  <c r="I98" i="6"/>
  <c r="L98" i="6" s="1"/>
  <c r="I99" i="6"/>
  <c r="L99" i="6" s="1"/>
  <c r="I81" i="6"/>
  <c r="L81" i="6" s="1"/>
  <c r="I60" i="6"/>
  <c r="L60" i="6" s="1"/>
  <c r="I103" i="6"/>
  <c r="L103" i="6" s="1"/>
  <c r="I104" i="6"/>
  <c r="L104" i="6" s="1"/>
  <c r="I114" i="6"/>
  <c r="L114" i="6" s="1"/>
  <c r="I105" i="6"/>
  <c r="L105" i="6" s="1"/>
  <c r="I92" i="6"/>
  <c r="L92" i="6" s="1"/>
  <c r="I90" i="6"/>
  <c r="L90" i="6" s="1"/>
  <c r="I19" i="6"/>
  <c r="L19" i="6" s="1"/>
  <c r="I109" i="6"/>
  <c r="L109" i="6" s="1"/>
  <c r="I47" i="6"/>
  <c r="L47" i="6" s="1"/>
  <c r="I48" i="6"/>
  <c r="L48" i="6" s="1"/>
  <c r="I50" i="6"/>
  <c r="L50" i="6" s="1"/>
  <c r="I106" i="6"/>
  <c r="L106" i="6" s="1"/>
  <c r="I95" i="6"/>
  <c r="L95" i="6" s="1"/>
  <c r="I116" i="6"/>
  <c r="I96" i="6"/>
  <c r="L96" i="6" s="1"/>
  <c r="I70" i="6"/>
  <c r="I65" i="6"/>
  <c r="L65" i="6" s="1"/>
  <c r="I110" i="6"/>
  <c r="L110" i="6" s="1"/>
  <c r="I111" i="6"/>
  <c r="L111" i="6" s="1"/>
  <c r="I113" i="6"/>
  <c r="L113" i="6" s="1"/>
  <c r="I137" i="6"/>
  <c r="L137" i="6" s="1"/>
  <c r="I118" i="6"/>
  <c r="L118" i="6" s="1"/>
  <c r="I143" i="6"/>
  <c r="L143" i="6" s="1"/>
  <c r="I115" i="6"/>
  <c r="L115" i="6" s="1"/>
  <c r="I117" i="6"/>
  <c r="L117" i="6" s="1"/>
  <c r="I97" i="6"/>
  <c r="L97" i="6" s="1"/>
  <c r="I76" i="6"/>
  <c r="L76" i="6" s="1"/>
  <c r="I61" i="6"/>
  <c r="L61" i="6" s="1"/>
  <c r="I132" i="6"/>
  <c r="L132" i="6" s="1"/>
  <c r="I129" i="6"/>
  <c r="L129" i="6" s="1"/>
  <c r="I100" i="6"/>
  <c r="L100" i="6" s="1"/>
  <c r="I130" i="6"/>
  <c r="L130" i="6" s="1"/>
  <c r="I133" i="6"/>
  <c r="L133" i="6" s="1"/>
  <c r="I101" i="6"/>
  <c r="L101" i="6" s="1"/>
  <c r="I128" i="6"/>
  <c r="L128" i="6" s="1"/>
  <c r="I134" i="6"/>
  <c r="L134" i="6" s="1"/>
  <c r="I121" i="6"/>
  <c r="L121" i="6" s="1"/>
  <c r="I131" i="6"/>
  <c r="L131" i="6" s="1"/>
  <c r="I138" i="6"/>
  <c r="L138" i="6" s="1"/>
  <c r="I136" i="6"/>
  <c r="L136" i="6" s="1"/>
  <c r="I107" i="6"/>
  <c r="L107" i="6" s="1"/>
  <c r="I157" i="6"/>
  <c r="L157" i="6" s="1"/>
  <c r="I149" i="6"/>
  <c r="L149" i="6" s="1"/>
  <c r="I102" i="6"/>
  <c r="L102" i="6" s="1"/>
  <c r="I140" i="6"/>
  <c r="L140" i="6" s="1"/>
  <c r="I141" i="6"/>
  <c r="L141" i="6" s="1"/>
  <c r="I153" i="6"/>
  <c r="L153" i="6" s="1"/>
  <c r="I154" i="6"/>
  <c r="L154" i="6" s="1"/>
  <c r="I108" i="6"/>
  <c r="L108" i="6" s="1"/>
  <c r="I156" i="6"/>
  <c r="L156" i="6" s="1"/>
  <c r="I91" i="6"/>
  <c r="I112" i="6"/>
  <c r="L112" i="6" s="1"/>
  <c r="I142" i="6"/>
  <c r="L142" i="6" s="1"/>
  <c r="I139" i="6"/>
  <c r="L139" i="6" s="1"/>
  <c r="I161" i="6"/>
  <c r="L161" i="6" s="1"/>
  <c r="I119" i="6"/>
  <c r="L119" i="6" s="1"/>
  <c r="I120" i="6"/>
  <c r="L120" i="6" s="1"/>
  <c r="I145" i="6"/>
  <c r="L145" i="6" s="1"/>
  <c r="I122" i="6"/>
  <c r="L122" i="6" s="1"/>
  <c r="I127" i="6"/>
  <c r="L127" i="6" s="1"/>
  <c r="I144" i="6"/>
  <c r="L144" i="6" s="1"/>
  <c r="I148" i="6"/>
  <c r="L148" i="6" s="1"/>
  <c r="I146" i="6"/>
  <c r="L146" i="6" s="1"/>
  <c r="I135" i="6"/>
  <c r="L135" i="6" s="1"/>
  <c r="I152" i="6"/>
  <c r="L152" i="6" s="1"/>
  <c r="I163" i="6"/>
  <c r="L163" i="6" s="1"/>
  <c r="I147" i="6"/>
  <c r="L147" i="6" s="1"/>
  <c r="I177" i="6"/>
  <c r="L177" i="6" s="1"/>
  <c r="I162" i="6"/>
  <c r="L162" i="6" s="1"/>
  <c r="I171" i="6"/>
  <c r="L171" i="6" s="1"/>
  <c r="I150" i="6"/>
  <c r="L150" i="6" s="1"/>
  <c r="I151" i="6"/>
  <c r="L151" i="6" s="1"/>
  <c r="I158" i="6"/>
  <c r="L158" i="6" s="1"/>
  <c r="I169" i="6"/>
  <c r="L169" i="6" s="1"/>
  <c r="I160" i="6"/>
  <c r="L160" i="6" s="1"/>
  <c r="I159" i="6"/>
  <c r="L159" i="6" s="1"/>
  <c r="I170" i="6"/>
  <c r="L170" i="6" s="1"/>
  <c r="I155" i="6"/>
  <c r="L155" i="6" s="1"/>
  <c r="I174" i="6"/>
  <c r="L174" i="6" s="1"/>
  <c r="I179" i="6"/>
  <c r="L179" i="6" s="1"/>
  <c r="I181" i="6"/>
  <c r="L181" i="6" s="1"/>
  <c r="I176" i="6"/>
  <c r="L176" i="6" s="1"/>
  <c r="I168" i="6"/>
  <c r="L168" i="6" s="1"/>
  <c r="I178" i="6"/>
  <c r="L178" i="6" s="1"/>
  <c r="I173" i="6"/>
  <c r="L173" i="6" s="1"/>
  <c r="I172" i="6"/>
  <c r="L172" i="6" s="1"/>
  <c r="I182" i="6"/>
  <c r="L182" i="6" s="1"/>
  <c r="I175" i="6"/>
  <c r="L175" i="6" s="1"/>
  <c r="I180" i="6"/>
  <c r="L180" i="6" s="1"/>
  <c r="I184" i="6"/>
  <c r="L184" i="6" s="1"/>
  <c r="I183" i="6"/>
  <c r="L183" i="6" s="1"/>
  <c r="I24" i="6"/>
  <c r="L24" i="6" s="1"/>
  <c r="I45" i="6"/>
  <c r="L45" i="6" s="1"/>
  <c r="I14" i="6"/>
  <c r="I13" i="6"/>
  <c r="L13" i="6" s="1"/>
  <c r="I9" i="6"/>
  <c r="L9" i="6" s="1"/>
  <c r="I11" i="6"/>
  <c r="L11" i="6" s="1"/>
  <c r="I15" i="6"/>
  <c r="L15" i="6" s="1"/>
  <c r="L185" i="6"/>
  <c r="N185" i="6"/>
  <c r="N184" i="6"/>
  <c r="N180" i="6"/>
  <c r="N175" i="6"/>
  <c r="N172" i="6"/>
  <c r="N170" i="6"/>
  <c r="N159" i="6"/>
  <c r="N150" i="6"/>
  <c r="M150" i="6"/>
  <c r="N171" i="6"/>
  <c r="N177" i="6"/>
  <c r="N152" i="6"/>
  <c r="N146" i="6"/>
  <c r="M122" i="6"/>
  <c r="N145" i="6"/>
  <c r="N119" i="6"/>
  <c r="N139" i="6"/>
  <c r="N112" i="6"/>
  <c r="N91" i="6"/>
  <c r="M91" i="6"/>
  <c r="L91" i="6"/>
  <c r="N149" i="6"/>
  <c r="N131" i="6"/>
  <c r="M121" i="6"/>
  <c r="N128" i="6"/>
  <c r="M130" i="6"/>
  <c r="N132" i="6"/>
  <c r="N76" i="6"/>
  <c r="N143" i="6"/>
  <c r="M118" i="6"/>
  <c r="L70" i="6"/>
  <c r="N116" i="6"/>
  <c r="M116" i="6"/>
  <c r="L116" i="6"/>
  <c r="N106" i="6"/>
  <c r="M50" i="6"/>
  <c r="M48" i="6"/>
  <c r="N47" i="6"/>
  <c r="N19" i="6"/>
  <c r="N114" i="6"/>
  <c r="M104" i="6"/>
  <c r="N60" i="6"/>
  <c r="M60" i="6"/>
  <c r="M81" i="6"/>
  <c r="M99" i="6"/>
  <c r="N98" i="6"/>
  <c r="M75" i="6"/>
  <c r="M78" i="6"/>
  <c r="L79" i="6"/>
  <c r="N64" i="6"/>
  <c r="M93" i="6"/>
  <c r="N88" i="6"/>
  <c r="M73" i="6"/>
  <c r="N71" i="6"/>
  <c r="M71" i="6"/>
  <c r="N12" i="6"/>
  <c r="M80" i="6"/>
  <c r="M22" i="6"/>
  <c r="N72" i="6"/>
  <c r="N26" i="6"/>
  <c r="N89" i="6"/>
  <c r="M89" i="6"/>
  <c r="N62" i="6"/>
  <c r="M62" i="6"/>
  <c r="N16" i="6"/>
  <c r="N7" i="6"/>
  <c r="N63" i="6"/>
  <c r="N6" i="6"/>
  <c r="L4" i="6"/>
  <c r="N54" i="6"/>
  <c r="M17" i="6"/>
  <c r="N21" i="6"/>
  <c r="N14" i="6"/>
  <c r="L14" i="6"/>
  <c r="N45" i="6"/>
  <c r="L4" i="2"/>
  <c r="K5" i="2"/>
  <c r="K6" i="2"/>
  <c r="K7" i="2"/>
  <c r="K8" i="2"/>
  <c r="N8" i="2" s="1"/>
  <c r="K10" i="2"/>
  <c r="K11" i="2"/>
  <c r="K12" i="2"/>
  <c r="N12" i="2" s="1"/>
  <c r="K13" i="2"/>
  <c r="N13" i="2" s="1"/>
  <c r="K16" i="2"/>
  <c r="K17" i="2"/>
  <c r="K18" i="2"/>
  <c r="N18" i="2" s="1"/>
  <c r="K19" i="2"/>
  <c r="N19" i="2" s="1"/>
  <c r="K21" i="2"/>
  <c r="K22" i="2"/>
  <c r="K23" i="2"/>
  <c r="N23" i="2" s="1"/>
  <c r="K9" i="2"/>
  <c r="N9" i="2" s="1"/>
  <c r="K24" i="2"/>
  <c r="K25" i="2"/>
  <c r="K29" i="2"/>
  <c r="N29" i="2" s="1"/>
  <c r="K30" i="2"/>
  <c r="N30" i="2" s="1"/>
  <c r="K31" i="2"/>
  <c r="K32" i="2"/>
  <c r="K33" i="2"/>
  <c r="K34" i="2"/>
  <c r="N34" i="2" s="1"/>
  <c r="K14" i="2"/>
  <c r="K15" i="2"/>
  <c r="K40" i="2"/>
  <c r="N40" i="2" s="1"/>
  <c r="K41" i="2"/>
  <c r="N41" i="2" s="1"/>
  <c r="K42" i="2"/>
  <c r="K43" i="2"/>
  <c r="K44" i="2"/>
  <c r="N44" i="2" s="1"/>
  <c r="K45" i="2"/>
  <c r="N45" i="2" s="1"/>
  <c r="K46" i="2"/>
  <c r="K47" i="2"/>
  <c r="K48" i="2"/>
  <c r="K54" i="2"/>
  <c r="N54" i="2" s="1"/>
  <c r="K20" i="2"/>
  <c r="K26" i="2"/>
  <c r="K56" i="2"/>
  <c r="N56" i="2" s="1"/>
  <c r="K27" i="2"/>
  <c r="N27" i="2" s="1"/>
  <c r="K28" i="2"/>
  <c r="K57" i="2"/>
  <c r="K35" i="2"/>
  <c r="N35" i="2" s="1"/>
  <c r="K36" i="2"/>
  <c r="N36" i="2" s="1"/>
  <c r="K37" i="2"/>
  <c r="K60" i="2"/>
  <c r="K38" i="2"/>
  <c r="N38" i="2" s="1"/>
  <c r="K39" i="2"/>
  <c r="N39" i="2" s="1"/>
  <c r="K70" i="2"/>
  <c r="K71" i="2"/>
  <c r="K72" i="2"/>
  <c r="K73" i="2"/>
  <c r="N73" i="2" s="1"/>
  <c r="K74" i="2"/>
  <c r="K49" i="2"/>
  <c r="K64" i="2"/>
  <c r="N64" i="2" s="1"/>
  <c r="K50" i="2"/>
  <c r="N50" i="2" s="1"/>
  <c r="K51" i="2"/>
  <c r="K65" i="2"/>
  <c r="K66" i="2"/>
  <c r="N66" i="2" s="1"/>
  <c r="K52" i="2"/>
  <c r="N52" i="2" s="1"/>
  <c r="K53" i="2"/>
  <c r="K79" i="2"/>
  <c r="K80" i="2"/>
  <c r="N80" i="2" s="1"/>
  <c r="K55" i="2"/>
  <c r="N55" i="2" s="1"/>
  <c r="K81" i="2"/>
  <c r="K58" i="2"/>
  <c r="K59" i="2"/>
  <c r="N59" i="2" s="1"/>
  <c r="K61" i="2"/>
  <c r="N61" i="2" s="1"/>
  <c r="K62" i="2"/>
  <c r="K63" i="2"/>
  <c r="K90" i="2"/>
  <c r="K92" i="2"/>
  <c r="N92" i="2" s="1"/>
  <c r="K67" i="2"/>
  <c r="K68" i="2"/>
  <c r="K69" i="2"/>
  <c r="N69" i="2" s="1"/>
  <c r="K75" i="2"/>
  <c r="N75" i="2" s="1"/>
  <c r="K76" i="2"/>
  <c r="K77" i="2"/>
  <c r="K78" i="2"/>
  <c r="N78" i="2" s="1"/>
  <c r="K82" i="2"/>
  <c r="N82" i="2" s="1"/>
  <c r="K83" i="2"/>
  <c r="K84" i="2"/>
  <c r="K85" i="2"/>
  <c r="N85" i="2" s="1"/>
  <c r="K86" i="2"/>
  <c r="N86" i="2" s="1"/>
  <c r="K87" i="2"/>
  <c r="K88" i="2"/>
  <c r="K89" i="2"/>
  <c r="K91" i="2"/>
  <c r="N91" i="2" s="1"/>
  <c r="K121" i="2"/>
  <c r="K93" i="2"/>
  <c r="K94" i="2"/>
  <c r="N94" i="2" s="1"/>
  <c r="K95" i="2"/>
  <c r="N95" i="2" s="1"/>
  <c r="K122" i="2"/>
  <c r="K96" i="2"/>
  <c r="K97" i="2"/>
  <c r="N97" i="2" s="1"/>
  <c r="K98" i="2"/>
  <c r="N98" i="2" s="1"/>
  <c r="K99" i="2"/>
  <c r="K100" i="2"/>
  <c r="K123" i="2"/>
  <c r="K101" i="2"/>
  <c r="N101" i="2" s="1"/>
  <c r="K102" i="2"/>
  <c r="K103" i="2"/>
  <c r="K104" i="2"/>
  <c r="K105" i="2"/>
  <c r="N105" i="2" s="1"/>
  <c r="K127" i="2"/>
  <c r="K106" i="2"/>
  <c r="K107" i="2"/>
  <c r="N107" i="2" s="1"/>
  <c r="K108" i="2"/>
  <c r="N108" i="2" s="1"/>
  <c r="K109" i="2"/>
  <c r="K110" i="2"/>
  <c r="K111" i="2"/>
  <c r="N111" i="2" s="1"/>
  <c r="K112" i="2"/>
  <c r="N112" i="2" s="1"/>
  <c r="K113" i="2"/>
  <c r="K136" i="2"/>
  <c r="K114" i="2"/>
  <c r="K135" i="2"/>
  <c r="N135" i="2" s="1"/>
  <c r="K115" i="2"/>
  <c r="K116" i="2"/>
  <c r="K117" i="2"/>
  <c r="K118" i="2"/>
  <c r="N118" i="2" s="1"/>
  <c r="K119" i="2"/>
  <c r="K120" i="2"/>
  <c r="K124" i="2"/>
  <c r="N124" i="2" s="1"/>
  <c r="K125" i="2"/>
  <c r="N125" i="2" s="1"/>
  <c r="K126" i="2"/>
  <c r="K128" i="2"/>
  <c r="K129" i="2"/>
  <c r="N129" i="2" s="1"/>
  <c r="K130" i="2"/>
  <c r="N130" i="2" s="1"/>
  <c r="K131" i="2"/>
  <c r="K132" i="2"/>
  <c r="K133" i="2"/>
  <c r="K134" i="2"/>
  <c r="N134" i="2" s="1"/>
  <c r="K137" i="2"/>
  <c r="K138" i="2"/>
  <c r="K139" i="2"/>
  <c r="K140" i="2"/>
  <c r="N140" i="2" s="1"/>
  <c r="K141" i="2"/>
  <c r="K142" i="2"/>
  <c r="K143" i="2"/>
  <c r="N143" i="2" s="1"/>
  <c r="K144" i="2"/>
  <c r="N144" i="2" s="1"/>
  <c r="K145" i="2"/>
  <c r="K152" i="2"/>
  <c r="K146" i="2"/>
  <c r="N146" i="2" s="1"/>
  <c r="K147" i="2"/>
  <c r="N147" i="2" s="1"/>
  <c r="K148" i="2"/>
  <c r="K149" i="2"/>
  <c r="K150" i="2"/>
  <c r="K151" i="2"/>
  <c r="N151" i="2" s="1"/>
  <c r="K153" i="2"/>
  <c r="K155" i="2"/>
  <c r="K154" i="2"/>
  <c r="K156" i="2"/>
  <c r="N156" i="2" s="1"/>
  <c r="K157" i="2"/>
  <c r="K4" i="2"/>
  <c r="J20" i="3"/>
  <c r="K20" i="3"/>
  <c r="L20" i="3"/>
  <c r="O20" i="3" s="1"/>
  <c r="M20" i="3"/>
  <c r="P20" i="3" s="1"/>
  <c r="N20" i="3"/>
  <c r="J4" i="3"/>
  <c r="M4" i="3" s="1"/>
  <c r="K4" i="3"/>
  <c r="N4" i="3" s="1"/>
  <c r="L4" i="3"/>
  <c r="O4" i="3" s="1"/>
  <c r="J18" i="3"/>
  <c r="M18" i="3" s="1"/>
  <c r="K18" i="3"/>
  <c r="N18" i="3" s="1"/>
  <c r="L18" i="3"/>
  <c r="O18" i="3" s="1"/>
  <c r="J29" i="3"/>
  <c r="M29" i="3" s="1"/>
  <c r="K29" i="3"/>
  <c r="N29" i="3" s="1"/>
  <c r="L29" i="3"/>
  <c r="O29" i="3" s="1"/>
  <c r="J21" i="3"/>
  <c r="M21" i="3" s="1"/>
  <c r="K21" i="3"/>
  <c r="N21" i="3" s="1"/>
  <c r="L21" i="3"/>
  <c r="O21" i="3" s="1"/>
  <c r="J13" i="3"/>
  <c r="M13" i="3" s="1"/>
  <c r="K13" i="3"/>
  <c r="N13" i="3" s="1"/>
  <c r="L13" i="3"/>
  <c r="O13" i="3" s="1"/>
  <c r="J5" i="3"/>
  <c r="M5" i="3" s="1"/>
  <c r="K5" i="3"/>
  <c r="N5" i="3" s="1"/>
  <c r="L5" i="3"/>
  <c r="O5" i="3"/>
  <c r="J24" i="3"/>
  <c r="M24" i="3" s="1"/>
  <c r="K24" i="3"/>
  <c r="N24" i="3" s="1"/>
  <c r="L24" i="3"/>
  <c r="O24" i="3" s="1"/>
  <c r="J6" i="3"/>
  <c r="M6" i="3" s="1"/>
  <c r="K6" i="3"/>
  <c r="N6" i="3" s="1"/>
  <c r="L6" i="3"/>
  <c r="O6" i="3" s="1"/>
  <c r="J9" i="3"/>
  <c r="M9" i="3" s="1"/>
  <c r="K9" i="3"/>
  <c r="N9" i="3" s="1"/>
  <c r="L9" i="3"/>
  <c r="O9" i="3" s="1"/>
  <c r="J7" i="3"/>
  <c r="M7" i="3" s="1"/>
  <c r="K7" i="3"/>
  <c r="N7" i="3" s="1"/>
  <c r="L7" i="3"/>
  <c r="O7" i="3" s="1"/>
  <c r="J12" i="3"/>
  <c r="M12" i="3" s="1"/>
  <c r="K12" i="3"/>
  <c r="N12" i="3" s="1"/>
  <c r="L12" i="3"/>
  <c r="O12" i="3" s="1"/>
  <c r="J14" i="3"/>
  <c r="M14" i="3" s="1"/>
  <c r="K14" i="3"/>
  <c r="N14" i="3" s="1"/>
  <c r="L14" i="3"/>
  <c r="O14" i="3" s="1"/>
  <c r="J19" i="3"/>
  <c r="M19" i="3" s="1"/>
  <c r="K19" i="3"/>
  <c r="N19" i="3" s="1"/>
  <c r="L19" i="3"/>
  <c r="O19" i="3" s="1"/>
  <c r="J16" i="3"/>
  <c r="M16" i="3" s="1"/>
  <c r="K16" i="3"/>
  <c r="N16" i="3" s="1"/>
  <c r="L16" i="3"/>
  <c r="O16" i="3"/>
  <c r="J15" i="3"/>
  <c r="M15" i="3" s="1"/>
  <c r="K15" i="3"/>
  <c r="N15" i="3" s="1"/>
  <c r="L15" i="3"/>
  <c r="O15" i="3" s="1"/>
  <c r="J17" i="3"/>
  <c r="M17" i="3" s="1"/>
  <c r="K17" i="3"/>
  <c r="N17" i="3" s="1"/>
  <c r="L17" i="3"/>
  <c r="O17" i="3" s="1"/>
  <c r="J26" i="3"/>
  <c r="M26" i="3" s="1"/>
  <c r="K26" i="3"/>
  <c r="N26" i="3" s="1"/>
  <c r="L26" i="3"/>
  <c r="O26" i="3" s="1"/>
  <c r="J23" i="3"/>
  <c r="M23" i="3" s="1"/>
  <c r="K23" i="3"/>
  <c r="N23" i="3" s="1"/>
  <c r="L23" i="3"/>
  <c r="O23" i="3" s="1"/>
  <c r="J28" i="3"/>
  <c r="M28" i="3" s="1"/>
  <c r="K28" i="3"/>
  <c r="N28" i="3" s="1"/>
  <c r="L28" i="3"/>
  <c r="O28" i="3" s="1"/>
  <c r="J8" i="3"/>
  <c r="M8" i="3" s="1"/>
  <c r="P8" i="3" s="1"/>
  <c r="K8" i="3"/>
  <c r="N8" i="3" s="1"/>
  <c r="L8" i="3"/>
  <c r="O8" i="3" s="1"/>
  <c r="J22" i="3"/>
  <c r="M22" i="3" s="1"/>
  <c r="K22" i="3"/>
  <c r="N22" i="3" s="1"/>
  <c r="L22" i="3"/>
  <c r="O22" i="3" s="1"/>
  <c r="J27" i="3"/>
  <c r="M27" i="3" s="1"/>
  <c r="K27" i="3"/>
  <c r="N27" i="3" s="1"/>
  <c r="L27" i="3"/>
  <c r="O27" i="3"/>
  <c r="J11" i="3"/>
  <c r="M11" i="3" s="1"/>
  <c r="K11" i="3"/>
  <c r="N11" i="3" s="1"/>
  <c r="L11" i="3"/>
  <c r="O11" i="3" s="1"/>
  <c r="J10" i="3"/>
  <c r="M10" i="3" s="1"/>
  <c r="K10" i="3"/>
  <c r="N10" i="3" s="1"/>
  <c r="L10" i="3"/>
  <c r="O10" i="3" s="1"/>
  <c r="L25" i="3"/>
  <c r="O25" i="3" s="1"/>
  <c r="K25" i="3"/>
  <c r="N25" i="3" s="1"/>
  <c r="J25" i="3"/>
  <c r="M25" i="3" s="1"/>
  <c r="J21" i="4"/>
  <c r="K21" i="4"/>
  <c r="N21" i="4" s="1"/>
  <c r="L21" i="4"/>
  <c r="O21" i="4" s="1"/>
  <c r="M21" i="4"/>
  <c r="J13" i="4"/>
  <c r="M13" i="4" s="1"/>
  <c r="K13" i="4"/>
  <c r="N13" i="4" s="1"/>
  <c r="L13" i="4"/>
  <c r="O13" i="4"/>
  <c r="J10" i="4"/>
  <c r="M10" i="4" s="1"/>
  <c r="P10" i="4" s="1"/>
  <c r="K10" i="4"/>
  <c r="N10" i="4" s="1"/>
  <c r="L10" i="4"/>
  <c r="O10" i="4"/>
  <c r="J14" i="4"/>
  <c r="M14" i="4" s="1"/>
  <c r="K14" i="4"/>
  <c r="N14" i="4" s="1"/>
  <c r="L14" i="4"/>
  <c r="O14" i="4" s="1"/>
  <c r="J15" i="4"/>
  <c r="M15" i="4" s="1"/>
  <c r="K15" i="4"/>
  <c r="N15" i="4" s="1"/>
  <c r="L15" i="4"/>
  <c r="O15" i="4" s="1"/>
  <c r="J6" i="4"/>
  <c r="M6" i="4" s="1"/>
  <c r="K6" i="4"/>
  <c r="N6" i="4" s="1"/>
  <c r="L6" i="4"/>
  <c r="O6" i="4"/>
  <c r="J9" i="4"/>
  <c r="M9" i="4" s="1"/>
  <c r="K9" i="4"/>
  <c r="N9" i="4" s="1"/>
  <c r="L9" i="4"/>
  <c r="O9" i="4"/>
  <c r="J31" i="4"/>
  <c r="M31" i="4" s="1"/>
  <c r="K31" i="4"/>
  <c r="N31" i="4" s="1"/>
  <c r="L31" i="4"/>
  <c r="O31" i="4" s="1"/>
  <c r="J22" i="4"/>
  <c r="M22" i="4" s="1"/>
  <c r="K22" i="4"/>
  <c r="N22" i="4" s="1"/>
  <c r="L22" i="4"/>
  <c r="O22" i="4" s="1"/>
  <c r="J18" i="4"/>
  <c r="M18" i="4" s="1"/>
  <c r="K18" i="4"/>
  <c r="N18" i="4" s="1"/>
  <c r="L18" i="4"/>
  <c r="O18" i="4"/>
  <c r="J12" i="4"/>
  <c r="M12" i="4" s="1"/>
  <c r="P12" i="4" s="1"/>
  <c r="K12" i="4"/>
  <c r="N12" i="4" s="1"/>
  <c r="L12" i="4"/>
  <c r="O12" i="4"/>
  <c r="J26" i="4"/>
  <c r="M26" i="4" s="1"/>
  <c r="K26" i="4"/>
  <c r="N26" i="4" s="1"/>
  <c r="L26" i="4"/>
  <c r="O26" i="4" s="1"/>
  <c r="J11" i="4"/>
  <c r="M11" i="4" s="1"/>
  <c r="K11" i="4"/>
  <c r="N11" i="4" s="1"/>
  <c r="L11" i="4"/>
  <c r="O11" i="4" s="1"/>
  <c r="J17" i="4"/>
  <c r="M17" i="4" s="1"/>
  <c r="K17" i="4"/>
  <c r="N17" i="4" s="1"/>
  <c r="L17" i="4"/>
  <c r="O17" i="4"/>
  <c r="J19" i="4"/>
  <c r="M19" i="4" s="1"/>
  <c r="K19" i="4"/>
  <c r="N19" i="4" s="1"/>
  <c r="L19" i="4"/>
  <c r="O19" i="4"/>
  <c r="J28" i="4"/>
  <c r="M28" i="4" s="1"/>
  <c r="K28" i="4"/>
  <c r="N28" i="4" s="1"/>
  <c r="L28" i="4"/>
  <c r="O28" i="4" s="1"/>
  <c r="J32" i="4"/>
  <c r="M32" i="4" s="1"/>
  <c r="K32" i="4"/>
  <c r="N32" i="4" s="1"/>
  <c r="L32" i="4"/>
  <c r="O32" i="4" s="1"/>
  <c r="J30" i="4"/>
  <c r="M30" i="4" s="1"/>
  <c r="K30" i="4"/>
  <c r="N30" i="4" s="1"/>
  <c r="L30" i="4"/>
  <c r="O30" i="4"/>
  <c r="J29" i="4"/>
  <c r="M29" i="4" s="1"/>
  <c r="P29" i="4" s="1"/>
  <c r="K29" i="4"/>
  <c r="N29" i="4" s="1"/>
  <c r="L29" i="4"/>
  <c r="O29" i="4"/>
  <c r="J20" i="4"/>
  <c r="M20" i="4" s="1"/>
  <c r="K20" i="4"/>
  <c r="N20" i="4" s="1"/>
  <c r="L20" i="4"/>
  <c r="O20" i="4" s="1"/>
  <c r="J23" i="4"/>
  <c r="M23" i="4" s="1"/>
  <c r="K23" i="4"/>
  <c r="N23" i="4" s="1"/>
  <c r="L23" i="4"/>
  <c r="O23" i="4" s="1"/>
  <c r="J25" i="4"/>
  <c r="M25" i="4" s="1"/>
  <c r="K25" i="4"/>
  <c r="N25" i="4" s="1"/>
  <c r="L25" i="4"/>
  <c r="O25" i="4"/>
  <c r="J24" i="4"/>
  <c r="M24" i="4" s="1"/>
  <c r="K24" i="4"/>
  <c r="N24" i="4" s="1"/>
  <c r="L24" i="4"/>
  <c r="O24" i="4"/>
  <c r="J4" i="4"/>
  <c r="M4" i="4" s="1"/>
  <c r="K4" i="4"/>
  <c r="N4" i="4" s="1"/>
  <c r="L4" i="4"/>
  <c r="O4" i="4" s="1"/>
  <c r="J7" i="4"/>
  <c r="M7" i="4" s="1"/>
  <c r="K7" i="4"/>
  <c r="N7" i="4" s="1"/>
  <c r="L7" i="4"/>
  <c r="O7" i="4" s="1"/>
  <c r="J16" i="4"/>
  <c r="M16" i="4" s="1"/>
  <c r="K16" i="4"/>
  <c r="N16" i="4" s="1"/>
  <c r="L16" i="4"/>
  <c r="O16" i="4"/>
  <c r="J5" i="4"/>
  <c r="M5" i="4" s="1"/>
  <c r="P5" i="4" s="1"/>
  <c r="K5" i="4"/>
  <c r="N5" i="4" s="1"/>
  <c r="L5" i="4"/>
  <c r="O5" i="4"/>
  <c r="J27" i="4"/>
  <c r="M27" i="4" s="1"/>
  <c r="K27" i="4"/>
  <c r="N27" i="4" s="1"/>
  <c r="L27" i="4"/>
  <c r="O27" i="4" s="1"/>
  <c r="L8" i="4"/>
  <c r="O8" i="4" s="1"/>
  <c r="K8" i="4"/>
  <c r="N8" i="4" s="1"/>
  <c r="J8" i="4"/>
  <c r="M8" i="4" s="1"/>
  <c r="J5" i="2"/>
  <c r="M5" i="2" s="1"/>
  <c r="N5" i="2"/>
  <c r="L5" i="2"/>
  <c r="O5" i="2" s="1"/>
  <c r="J6" i="2"/>
  <c r="M6" i="2" s="1"/>
  <c r="N6" i="2"/>
  <c r="L6" i="2"/>
  <c r="O6" i="2" s="1"/>
  <c r="J7" i="2"/>
  <c r="M7" i="2" s="1"/>
  <c r="N7" i="2"/>
  <c r="L7" i="2"/>
  <c r="O7" i="2" s="1"/>
  <c r="J8" i="2"/>
  <c r="M8" i="2" s="1"/>
  <c r="L8" i="2"/>
  <c r="O8" i="2" s="1"/>
  <c r="J10" i="2"/>
  <c r="M10" i="2" s="1"/>
  <c r="N10" i="2"/>
  <c r="L10" i="2"/>
  <c r="O10" i="2" s="1"/>
  <c r="J11" i="2"/>
  <c r="M11" i="2" s="1"/>
  <c r="N11" i="2"/>
  <c r="L11" i="2"/>
  <c r="O11" i="2" s="1"/>
  <c r="J12" i="2"/>
  <c r="M12" i="2" s="1"/>
  <c r="L12" i="2"/>
  <c r="O12" i="2" s="1"/>
  <c r="J13" i="2"/>
  <c r="M13" i="2" s="1"/>
  <c r="L13" i="2"/>
  <c r="O13" i="2" s="1"/>
  <c r="J16" i="2"/>
  <c r="M16" i="2" s="1"/>
  <c r="N16" i="2"/>
  <c r="L16" i="2"/>
  <c r="O16" i="2" s="1"/>
  <c r="J17" i="2"/>
  <c r="M17" i="2" s="1"/>
  <c r="N17" i="2"/>
  <c r="L17" i="2"/>
  <c r="O17" i="2" s="1"/>
  <c r="J18" i="2"/>
  <c r="M18" i="2" s="1"/>
  <c r="L18" i="2"/>
  <c r="O18" i="2" s="1"/>
  <c r="J19" i="2"/>
  <c r="M19" i="2" s="1"/>
  <c r="L19" i="2"/>
  <c r="O19" i="2" s="1"/>
  <c r="J21" i="2"/>
  <c r="M21" i="2" s="1"/>
  <c r="N21" i="2"/>
  <c r="L21" i="2"/>
  <c r="O21" i="2" s="1"/>
  <c r="J22" i="2"/>
  <c r="M22" i="2" s="1"/>
  <c r="N22" i="2"/>
  <c r="L22" i="2"/>
  <c r="O22" i="2" s="1"/>
  <c r="J23" i="2"/>
  <c r="M23" i="2" s="1"/>
  <c r="L23" i="2"/>
  <c r="O23" i="2" s="1"/>
  <c r="J9" i="2"/>
  <c r="M9" i="2" s="1"/>
  <c r="L9" i="2"/>
  <c r="O9" i="2" s="1"/>
  <c r="J24" i="2"/>
  <c r="M24" i="2" s="1"/>
  <c r="N24" i="2"/>
  <c r="L24" i="2"/>
  <c r="O24" i="2" s="1"/>
  <c r="J29" i="2"/>
  <c r="M29" i="2" s="1"/>
  <c r="L29" i="2"/>
  <c r="O29" i="2" s="1"/>
  <c r="J30" i="2"/>
  <c r="M30" i="2" s="1"/>
  <c r="L30" i="2"/>
  <c r="O30" i="2" s="1"/>
  <c r="J31" i="2"/>
  <c r="M31" i="2" s="1"/>
  <c r="N31" i="2"/>
  <c r="L31" i="2"/>
  <c r="O31" i="2" s="1"/>
  <c r="J32" i="2"/>
  <c r="M32" i="2" s="1"/>
  <c r="N32" i="2"/>
  <c r="L32" i="2"/>
  <c r="O32" i="2" s="1"/>
  <c r="J33" i="2"/>
  <c r="M33" i="2" s="1"/>
  <c r="N33" i="2"/>
  <c r="L33" i="2"/>
  <c r="O33" i="2" s="1"/>
  <c r="J34" i="2"/>
  <c r="M34" i="2" s="1"/>
  <c r="L34" i="2"/>
  <c r="O34" i="2" s="1"/>
  <c r="J25" i="2"/>
  <c r="M25" i="2" s="1"/>
  <c r="N25" i="2"/>
  <c r="L25" i="2"/>
  <c r="O25" i="2" s="1"/>
  <c r="J14" i="2"/>
  <c r="M14" i="2" s="1"/>
  <c r="N14" i="2"/>
  <c r="L14" i="2"/>
  <c r="O14" i="2" s="1"/>
  <c r="J15" i="2"/>
  <c r="M15" i="2" s="1"/>
  <c r="N15" i="2"/>
  <c r="L15" i="2"/>
  <c r="O15" i="2" s="1"/>
  <c r="J40" i="2"/>
  <c r="M40" i="2" s="1"/>
  <c r="L40" i="2"/>
  <c r="O40" i="2" s="1"/>
  <c r="J41" i="2"/>
  <c r="M41" i="2" s="1"/>
  <c r="L41" i="2"/>
  <c r="O41" i="2" s="1"/>
  <c r="J42" i="2"/>
  <c r="M42" i="2" s="1"/>
  <c r="N42" i="2"/>
  <c r="L42" i="2"/>
  <c r="O42" i="2" s="1"/>
  <c r="J43" i="2"/>
  <c r="M43" i="2" s="1"/>
  <c r="N43" i="2"/>
  <c r="L43" i="2"/>
  <c r="O43" i="2" s="1"/>
  <c r="J44" i="2"/>
  <c r="M44" i="2" s="1"/>
  <c r="L44" i="2"/>
  <c r="O44" i="2" s="1"/>
  <c r="J45" i="2"/>
  <c r="M45" i="2" s="1"/>
  <c r="L45" i="2"/>
  <c r="O45" i="2" s="1"/>
  <c r="J46" i="2"/>
  <c r="M46" i="2" s="1"/>
  <c r="N46" i="2"/>
  <c r="L46" i="2"/>
  <c r="O46" i="2" s="1"/>
  <c r="J47" i="2"/>
  <c r="M47" i="2" s="1"/>
  <c r="N47" i="2"/>
  <c r="L47" i="2"/>
  <c r="O47" i="2" s="1"/>
  <c r="J48" i="2"/>
  <c r="M48" i="2" s="1"/>
  <c r="N48" i="2"/>
  <c r="L48" i="2"/>
  <c r="O48" i="2" s="1"/>
  <c r="J54" i="2"/>
  <c r="M54" i="2" s="1"/>
  <c r="L54" i="2"/>
  <c r="O54" i="2" s="1"/>
  <c r="J20" i="2"/>
  <c r="M20" i="2" s="1"/>
  <c r="N20" i="2"/>
  <c r="L20" i="2"/>
  <c r="O20" i="2" s="1"/>
  <c r="J26" i="2"/>
  <c r="M26" i="2" s="1"/>
  <c r="N26" i="2"/>
  <c r="L26" i="2"/>
  <c r="O26" i="2" s="1"/>
  <c r="J56" i="2"/>
  <c r="M56" i="2" s="1"/>
  <c r="L56" i="2"/>
  <c r="O56" i="2" s="1"/>
  <c r="J27" i="2"/>
  <c r="M27" i="2" s="1"/>
  <c r="L27" i="2"/>
  <c r="O27" i="2" s="1"/>
  <c r="J28" i="2"/>
  <c r="M28" i="2" s="1"/>
  <c r="N28" i="2"/>
  <c r="L28" i="2"/>
  <c r="O28" i="2" s="1"/>
  <c r="J57" i="2"/>
  <c r="M57" i="2" s="1"/>
  <c r="N57" i="2"/>
  <c r="L57" i="2"/>
  <c r="O57" i="2" s="1"/>
  <c r="J35" i="2"/>
  <c r="M35" i="2" s="1"/>
  <c r="L35" i="2"/>
  <c r="O35" i="2" s="1"/>
  <c r="J36" i="2"/>
  <c r="M36" i="2" s="1"/>
  <c r="L36" i="2"/>
  <c r="O36" i="2" s="1"/>
  <c r="J37" i="2"/>
  <c r="M37" i="2" s="1"/>
  <c r="N37" i="2"/>
  <c r="L37" i="2"/>
  <c r="O37" i="2" s="1"/>
  <c r="J60" i="2"/>
  <c r="M60" i="2" s="1"/>
  <c r="N60" i="2"/>
  <c r="L60" i="2"/>
  <c r="O60" i="2" s="1"/>
  <c r="J38" i="2"/>
  <c r="M38" i="2" s="1"/>
  <c r="L38" i="2"/>
  <c r="O38" i="2" s="1"/>
  <c r="J39" i="2"/>
  <c r="M39" i="2" s="1"/>
  <c r="L39" i="2"/>
  <c r="O39" i="2" s="1"/>
  <c r="J70" i="2"/>
  <c r="M70" i="2" s="1"/>
  <c r="N70" i="2"/>
  <c r="L70" i="2"/>
  <c r="O70" i="2" s="1"/>
  <c r="J71" i="2"/>
  <c r="M71" i="2" s="1"/>
  <c r="N71" i="2"/>
  <c r="L71" i="2"/>
  <c r="O71" i="2" s="1"/>
  <c r="J72" i="2"/>
  <c r="M72" i="2" s="1"/>
  <c r="N72" i="2"/>
  <c r="L72" i="2"/>
  <c r="O72" i="2" s="1"/>
  <c r="J73" i="2"/>
  <c r="M73" i="2" s="1"/>
  <c r="L73" i="2"/>
  <c r="O73" i="2" s="1"/>
  <c r="J74" i="2"/>
  <c r="M74" i="2" s="1"/>
  <c r="N74" i="2"/>
  <c r="L74" i="2"/>
  <c r="O74" i="2" s="1"/>
  <c r="J49" i="2"/>
  <c r="M49" i="2" s="1"/>
  <c r="N49" i="2"/>
  <c r="L49" i="2"/>
  <c r="O49" i="2" s="1"/>
  <c r="J64" i="2"/>
  <c r="M64" i="2" s="1"/>
  <c r="L64" i="2"/>
  <c r="O64" i="2" s="1"/>
  <c r="J50" i="2"/>
  <c r="M50" i="2" s="1"/>
  <c r="L50" i="2"/>
  <c r="O50" i="2" s="1"/>
  <c r="J51" i="2"/>
  <c r="M51" i="2" s="1"/>
  <c r="N51" i="2"/>
  <c r="L51" i="2"/>
  <c r="O51" i="2" s="1"/>
  <c r="J65" i="2"/>
  <c r="M65" i="2" s="1"/>
  <c r="N65" i="2"/>
  <c r="L65" i="2"/>
  <c r="O65" i="2" s="1"/>
  <c r="J66" i="2"/>
  <c r="M66" i="2" s="1"/>
  <c r="L66" i="2"/>
  <c r="O66" i="2" s="1"/>
  <c r="J52" i="2"/>
  <c r="M52" i="2" s="1"/>
  <c r="L52" i="2"/>
  <c r="O52" i="2" s="1"/>
  <c r="J53" i="2"/>
  <c r="M53" i="2" s="1"/>
  <c r="N53" i="2"/>
  <c r="L53" i="2"/>
  <c r="O53" i="2" s="1"/>
  <c r="J79" i="2"/>
  <c r="M79" i="2" s="1"/>
  <c r="N79" i="2"/>
  <c r="L79" i="2"/>
  <c r="O79" i="2"/>
  <c r="J80" i="2"/>
  <c r="M80" i="2" s="1"/>
  <c r="L80" i="2"/>
  <c r="O80" i="2" s="1"/>
  <c r="J55" i="2"/>
  <c r="M55" i="2" s="1"/>
  <c r="L55" i="2"/>
  <c r="O55" i="2" s="1"/>
  <c r="J81" i="2"/>
  <c r="M81" i="2" s="1"/>
  <c r="N81" i="2"/>
  <c r="L81" i="2"/>
  <c r="O81" i="2" s="1"/>
  <c r="J58" i="2"/>
  <c r="M58" i="2" s="1"/>
  <c r="N58" i="2"/>
  <c r="L58" i="2"/>
  <c r="O58" i="2" s="1"/>
  <c r="J59" i="2"/>
  <c r="M59" i="2" s="1"/>
  <c r="L59" i="2"/>
  <c r="O59" i="2" s="1"/>
  <c r="J61" i="2"/>
  <c r="M61" i="2" s="1"/>
  <c r="L61" i="2"/>
  <c r="O61" i="2" s="1"/>
  <c r="J62" i="2"/>
  <c r="M62" i="2" s="1"/>
  <c r="N62" i="2"/>
  <c r="L62" i="2"/>
  <c r="O62" i="2" s="1"/>
  <c r="J63" i="2"/>
  <c r="M63" i="2" s="1"/>
  <c r="N63" i="2"/>
  <c r="L63" i="2"/>
  <c r="O63" i="2" s="1"/>
  <c r="J90" i="2"/>
  <c r="M90" i="2" s="1"/>
  <c r="N90" i="2"/>
  <c r="L90" i="2"/>
  <c r="O90" i="2" s="1"/>
  <c r="J92" i="2"/>
  <c r="M92" i="2" s="1"/>
  <c r="L92" i="2"/>
  <c r="O92" i="2" s="1"/>
  <c r="J67" i="2"/>
  <c r="M67" i="2" s="1"/>
  <c r="N67" i="2"/>
  <c r="L67" i="2"/>
  <c r="O67" i="2" s="1"/>
  <c r="J68" i="2"/>
  <c r="M68" i="2" s="1"/>
  <c r="N68" i="2"/>
  <c r="L68" i="2"/>
  <c r="O68" i="2" s="1"/>
  <c r="J69" i="2"/>
  <c r="M69" i="2" s="1"/>
  <c r="L69" i="2"/>
  <c r="O69" i="2" s="1"/>
  <c r="J75" i="2"/>
  <c r="M75" i="2" s="1"/>
  <c r="L75" i="2"/>
  <c r="O75" i="2" s="1"/>
  <c r="J76" i="2"/>
  <c r="M76" i="2" s="1"/>
  <c r="N76" i="2"/>
  <c r="L76" i="2"/>
  <c r="O76" i="2" s="1"/>
  <c r="J77" i="2"/>
  <c r="M77" i="2" s="1"/>
  <c r="N77" i="2"/>
  <c r="L77" i="2"/>
  <c r="O77" i="2" s="1"/>
  <c r="J78" i="2"/>
  <c r="M78" i="2" s="1"/>
  <c r="L78" i="2"/>
  <c r="O78" i="2" s="1"/>
  <c r="J82" i="2"/>
  <c r="M82" i="2" s="1"/>
  <c r="L82" i="2"/>
  <c r="O82" i="2" s="1"/>
  <c r="J83" i="2"/>
  <c r="M83" i="2" s="1"/>
  <c r="N83" i="2"/>
  <c r="L83" i="2"/>
  <c r="O83" i="2" s="1"/>
  <c r="J84" i="2"/>
  <c r="M84" i="2" s="1"/>
  <c r="N84" i="2"/>
  <c r="L84" i="2"/>
  <c r="O84" i="2" s="1"/>
  <c r="J85" i="2"/>
  <c r="M85" i="2" s="1"/>
  <c r="L85" i="2"/>
  <c r="O85" i="2" s="1"/>
  <c r="J86" i="2"/>
  <c r="M86" i="2" s="1"/>
  <c r="L86" i="2"/>
  <c r="O86" i="2" s="1"/>
  <c r="J87" i="2"/>
  <c r="M87" i="2" s="1"/>
  <c r="N87" i="2"/>
  <c r="L87" i="2"/>
  <c r="O87" i="2" s="1"/>
  <c r="J88" i="2"/>
  <c r="M88" i="2" s="1"/>
  <c r="N88" i="2"/>
  <c r="L88" i="2"/>
  <c r="O88" i="2" s="1"/>
  <c r="J89" i="2"/>
  <c r="M89" i="2" s="1"/>
  <c r="N89" i="2"/>
  <c r="L89" i="2"/>
  <c r="O89" i="2" s="1"/>
  <c r="J91" i="2"/>
  <c r="M91" i="2" s="1"/>
  <c r="L91" i="2"/>
  <c r="O91" i="2" s="1"/>
  <c r="J121" i="2"/>
  <c r="M121" i="2" s="1"/>
  <c r="N121" i="2"/>
  <c r="L121" i="2"/>
  <c r="O121" i="2" s="1"/>
  <c r="J93" i="2"/>
  <c r="M93" i="2" s="1"/>
  <c r="N93" i="2"/>
  <c r="L93" i="2"/>
  <c r="O93" i="2" s="1"/>
  <c r="J94" i="2"/>
  <c r="M94" i="2" s="1"/>
  <c r="L94" i="2"/>
  <c r="O94" i="2" s="1"/>
  <c r="J95" i="2"/>
  <c r="M95" i="2" s="1"/>
  <c r="L95" i="2"/>
  <c r="O95" i="2" s="1"/>
  <c r="J122" i="2"/>
  <c r="M122" i="2" s="1"/>
  <c r="N122" i="2"/>
  <c r="L122" i="2"/>
  <c r="O122" i="2" s="1"/>
  <c r="J96" i="2"/>
  <c r="M96" i="2" s="1"/>
  <c r="N96" i="2"/>
  <c r="L96" i="2"/>
  <c r="O96" i="2" s="1"/>
  <c r="J97" i="2"/>
  <c r="M97" i="2" s="1"/>
  <c r="L97" i="2"/>
  <c r="O97" i="2" s="1"/>
  <c r="J98" i="2"/>
  <c r="M98" i="2" s="1"/>
  <c r="L98" i="2"/>
  <c r="O98" i="2" s="1"/>
  <c r="J99" i="2"/>
  <c r="M99" i="2" s="1"/>
  <c r="N99" i="2"/>
  <c r="L99" i="2"/>
  <c r="O99" i="2" s="1"/>
  <c r="J100" i="2"/>
  <c r="M100" i="2" s="1"/>
  <c r="N100" i="2"/>
  <c r="L100" i="2"/>
  <c r="O100" i="2" s="1"/>
  <c r="J123" i="2"/>
  <c r="M123" i="2" s="1"/>
  <c r="N123" i="2"/>
  <c r="L123" i="2"/>
  <c r="O123" i="2" s="1"/>
  <c r="J101" i="2"/>
  <c r="M101" i="2" s="1"/>
  <c r="L101" i="2"/>
  <c r="O101" i="2" s="1"/>
  <c r="J102" i="2"/>
  <c r="M102" i="2" s="1"/>
  <c r="N102" i="2"/>
  <c r="L102" i="2"/>
  <c r="O102" i="2" s="1"/>
  <c r="J103" i="2"/>
  <c r="M103" i="2" s="1"/>
  <c r="N103" i="2"/>
  <c r="L103" i="2"/>
  <c r="O103" i="2" s="1"/>
  <c r="J104" i="2"/>
  <c r="M104" i="2" s="1"/>
  <c r="N104" i="2"/>
  <c r="L104" i="2"/>
  <c r="O104" i="2" s="1"/>
  <c r="J105" i="2"/>
  <c r="M105" i="2" s="1"/>
  <c r="L105" i="2"/>
  <c r="O105" i="2" s="1"/>
  <c r="J127" i="2"/>
  <c r="M127" i="2" s="1"/>
  <c r="N127" i="2"/>
  <c r="L127" i="2"/>
  <c r="O127" i="2" s="1"/>
  <c r="J106" i="2"/>
  <c r="M106" i="2" s="1"/>
  <c r="N106" i="2"/>
  <c r="L106" i="2"/>
  <c r="O106" i="2" s="1"/>
  <c r="J107" i="2"/>
  <c r="M107" i="2" s="1"/>
  <c r="L107" i="2"/>
  <c r="O107" i="2" s="1"/>
  <c r="J108" i="2"/>
  <c r="M108" i="2" s="1"/>
  <c r="L108" i="2"/>
  <c r="O108" i="2" s="1"/>
  <c r="J109" i="2"/>
  <c r="M109" i="2" s="1"/>
  <c r="N109" i="2"/>
  <c r="L109" i="2"/>
  <c r="O109" i="2" s="1"/>
  <c r="J110" i="2"/>
  <c r="M110" i="2" s="1"/>
  <c r="N110" i="2"/>
  <c r="L110" i="2"/>
  <c r="O110" i="2" s="1"/>
  <c r="J111" i="2"/>
  <c r="M111" i="2" s="1"/>
  <c r="L111" i="2"/>
  <c r="O111" i="2" s="1"/>
  <c r="J112" i="2"/>
  <c r="M112" i="2" s="1"/>
  <c r="L112" i="2"/>
  <c r="O112" i="2" s="1"/>
  <c r="J113" i="2"/>
  <c r="M113" i="2" s="1"/>
  <c r="N113" i="2"/>
  <c r="L113" i="2"/>
  <c r="O113" i="2" s="1"/>
  <c r="J136" i="2"/>
  <c r="M136" i="2" s="1"/>
  <c r="N136" i="2"/>
  <c r="L136" i="2"/>
  <c r="O136" i="2" s="1"/>
  <c r="J114" i="2"/>
  <c r="M114" i="2" s="1"/>
  <c r="N114" i="2"/>
  <c r="L114" i="2"/>
  <c r="O114" i="2" s="1"/>
  <c r="J135" i="2"/>
  <c r="M135" i="2" s="1"/>
  <c r="L135" i="2"/>
  <c r="O135" i="2" s="1"/>
  <c r="J115" i="2"/>
  <c r="M115" i="2" s="1"/>
  <c r="N115" i="2"/>
  <c r="L115" i="2"/>
  <c r="O115" i="2" s="1"/>
  <c r="J116" i="2"/>
  <c r="M116" i="2" s="1"/>
  <c r="N116" i="2"/>
  <c r="L116" i="2"/>
  <c r="O116" i="2" s="1"/>
  <c r="J117" i="2"/>
  <c r="M117" i="2" s="1"/>
  <c r="N117" i="2"/>
  <c r="L117" i="2"/>
  <c r="O117" i="2" s="1"/>
  <c r="J118" i="2"/>
  <c r="M118" i="2" s="1"/>
  <c r="L118" i="2"/>
  <c r="O118" i="2" s="1"/>
  <c r="J119" i="2"/>
  <c r="M119" i="2" s="1"/>
  <c r="N119" i="2"/>
  <c r="L119" i="2"/>
  <c r="O119" i="2" s="1"/>
  <c r="J120" i="2"/>
  <c r="M120" i="2" s="1"/>
  <c r="N120" i="2"/>
  <c r="L120" i="2"/>
  <c r="O120" i="2" s="1"/>
  <c r="J124" i="2"/>
  <c r="M124" i="2" s="1"/>
  <c r="L124" i="2"/>
  <c r="O124" i="2" s="1"/>
  <c r="J125" i="2"/>
  <c r="M125" i="2" s="1"/>
  <c r="L125" i="2"/>
  <c r="O125" i="2" s="1"/>
  <c r="J126" i="2"/>
  <c r="M126" i="2" s="1"/>
  <c r="N126" i="2"/>
  <c r="L126" i="2"/>
  <c r="O126" i="2" s="1"/>
  <c r="J128" i="2"/>
  <c r="M128" i="2" s="1"/>
  <c r="N128" i="2"/>
  <c r="L128" i="2"/>
  <c r="O128" i="2" s="1"/>
  <c r="J129" i="2"/>
  <c r="M129" i="2" s="1"/>
  <c r="L129" i="2"/>
  <c r="O129" i="2" s="1"/>
  <c r="J130" i="2"/>
  <c r="M130" i="2" s="1"/>
  <c r="L130" i="2"/>
  <c r="O130" i="2" s="1"/>
  <c r="J131" i="2"/>
  <c r="M131" i="2" s="1"/>
  <c r="N131" i="2"/>
  <c r="L131" i="2"/>
  <c r="O131" i="2" s="1"/>
  <c r="J132" i="2"/>
  <c r="M132" i="2" s="1"/>
  <c r="N132" i="2"/>
  <c r="L132" i="2"/>
  <c r="O132" i="2" s="1"/>
  <c r="J133" i="2"/>
  <c r="M133" i="2" s="1"/>
  <c r="N133" i="2"/>
  <c r="L133" i="2"/>
  <c r="O133" i="2" s="1"/>
  <c r="J134" i="2"/>
  <c r="M134" i="2" s="1"/>
  <c r="L134" i="2"/>
  <c r="O134" i="2" s="1"/>
  <c r="J137" i="2"/>
  <c r="M137" i="2" s="1"/>
  <c r="N137" i="2"/>
  <c r="L137" i="2"/>
  <c r="O137" i="2" s="1"/>
  <c r="J138" i="2"/>
  <c r="M138" i="2" s="1"/>
  <c r="N138" i="2"/>
  <c r="L138" i="2"/>
  <c r="O138" i="2" s="1"/>
  <c r="J139" i="2"/>
  <c r="M139" i="2" s="1"/>
  <c r="N139" i="2"/>
  <c r="L139" i="2"/>
  <c r="O139" i="2" s="1"/>
  <c r="J140" i="2"/>
  <c r="M140" i="2" s="1"/>
  <c r="L140" i="2"/>
  <c r="O140" i="2" s="1"/>
  <c r="J141" i="2"/>
  <c r="M141" i="2" s="1"/>
  <c r="N141" i="2"/>
  <c r="L141" i="2"/>
  <c r="O141" i="2" s="1"/>
  <c r="J142" i="2"/>
  <c r="M142" i="2" s="1"/>
  <c r="N142" i="2"/>
  <c r="L142" i="2"/>
  <c r="O142" i="2" s="1"/>
  <c r="J143" i="2"/>
  <c r="M143" i="2" s="1"/>
  <c r="L143" i="2"/>
  <c r="O143" i="2" s="1"/>
  <c r="J144" i="2"/>
  <c r="M144" i="2" s="1"/>
  <c r="L144" i="2"/>
  <c r="O144" i="2" s="1"/>
  <c r="J145" i="2"/>
  <c r="M145" i="2" s="1"/>
  <c r="N145" i="2"/>
  <c r="L145" i="2"/>
  <c r="O145" i="2" s="1"/>
  <c r="J152" i="2"/>
  <c r="M152" i="2" s="1"/>
  <c r="N152" i="2"/>
  <c r="L152" i="2"/>
  <c r="O152" i="2" s="1"/>
  <c r="J146" i="2"/>
  <c r="M146" i="2" s="1"/>
  <c r="L146" i="2"/>
  <c r="O146" i="2" s="1"/>
  <c r="J147" i="2"/>
  <c r="M147" i="2" s="1"/>
  <c r="L147" i="2"/>
  <c r="O147" i="2" s="1"/>
  <c r="J148" i="2"/>
  <c r="M148" i="2" s="1"/>
  <c r="N148" i="2"/>
  <c r="L148" i="2"/>
  <c r="O148" i="2" s="1"/>
  <c r="J149" i="2"/>
  <c r="M149" i="2" s="1"/>
  <c r="N149" i="2"/>
  <c r="L149" i="2"/>
  <c r="O149" i="2" s="1"/>
  <c r="J150" i="2"/>
  <c r="M150" i="2" s="1"/>
  <c r="N150" i="2"/>
  <c r="L150" i="2"/>
  <c r="O150" i="2" s="1"/>
  <c r="J151" i="2"/>
  <c r="M151" i="2" s="1"/>
  <c r="L151" i="2"/>
  <c r="O151" i="2" s="1"/>
  <c r="J153" i="2"/>
  <c r="M153" i="2" s="1"/>
  <c r="N153" i="2"/>
  <c r="L153" i="2"/>
  <c r="O153" i="2" s="1"/>
  <c r="J155" i="2"/>
  <c r="M155" i="2" s="1"/>
  <c r="N155" i="2"/>
  <c r="L155" i="2"/>
  <c r="O155" i="2" s="1"/>
  <c r="J154" i="2"/>
  <c r="M154" i="2" s="1"/>
  <c r="N154" i="2"/>
  <c r="L154" i="2"/>
  <c r="O154" i="2" s="1"/>
  <c r="J156" i="2"/>
  <c r="M156" i="2" s="1"/>
  <c r="L156" i="2"/>
  <c r="O156" i="2" s="1"/>
  <c r="J157" i="2"/>
  <c r="M157" i="2" s="1"/>
  <c r="N157" i="2"/>
  <c r="L157" i="2"/>
  <c r="O157" i="2" s="1"/>
  <c r="O4" i="2"/>
  <c r="N4" i="2"/>
  <c r="J4" i="2"/>
  <c r="M4" i="2" s="1"/>
  <c r="O14" i="7" l="1"/>
  <c r="O30" i="7"/>
  <c r="O31" i="7"/>
  <c r="O12" i="7"/>
  <c r="O10" i="7"/>
  <c r="O28" i="8"/>
  <c r="O31" i="8"/>
  <c r="O21" i="8"/>
  <c r="O16" i="8"/>
  <c r="O10" i="8"/>
  <c r="O6" i="8"/>
  <c r="P5" i="9"/>
  <c r="P4" i="9"/>
  <c r="O18" i="8"/>
  <c r="O20" i="8"/>
  <c r="O22" i="8"/>
  <c r="O9" i="8"/>
  <c r="O30" i="8"/>
  <c r="O29" i="8"/>
  <c r="O23" i="8"/>
  <c r="O17" i="8"/>
  <c r="O11" i="8"/>
  <c r="O8" i="8"/>
  <c r="O25" i="8"/>
  <c r="O24" i="8"/>
  <c r="O26" i="8"/>
  <c r="O19" i="8"/>
  <c r="O7" i="8"/>
  <c r="O27" i="8"/>
  <c r="O5" i="8"/>
  <c r="O33" i="8"/>
  <c r="O32" i="8"/>
  <c r="O4" i="8"/>
  <c r="O4" i="5"/>
  <c r="O13" i="7"/>
  <c r="O33" i="7"/>
  <c r="O15" i="7"/>
  <c r="O4" i="7"/>
  <c r="O28" i="7"/>
  <c r="O21" i="7"/>
  <c r="O36" i="7"/>
  <c r="O27" i="7"/>
  <c r="O7" i="7"/>
  <c r="O34" i="7"/>
  <c r="O26" i="7"/>
  <c r="O24" i="7"/>
  <c r="O16" i="7"/>
  <c r="O23" i="7"/>
  <c r="O9" i="7"/>
  <c r="O6" i="7"/>
  <c r="O35" i="7"/>
  <c r="O32" i="7"/>
  <c r="O29" i="7"/>
  <c r="O25" i="7"/>
  <c r="O11" i="7"/>
  <c r="O22" i="7"/>
  <c r="O8" i="7"/>
  <c r="O5" i="7"/>
  <c r="O103" i="6"/>
  <c r="O168" i="6"/>
  <c r="O93" i="6"/>
  <c r="O61" i="6"/>
  <c r="O150" i="6"/>
  <c r="O147" i="6"/>
  <c r="O183" i="6"/>
  <c r="O182" i="6"/>
  <c r="O174" i="6"/>
  <c r="O160" i="6"/>
  <c r="O146" i="6"/>
  <c r="O102" i="6"/>
  <c r="O136" i="6"/>
  <c r="O134" i="6"/>
  <c r="O115" i="6"/>
  <c r="O113" i="6"/>
  <c r="O106" i="6"/>
  <c r="O98" i="6"/>
  <c r="O56" i="6"/>
  <c r="O27" i="6"/>
  <c r="O57" i="6"/>
  <c r="O26" i="6"/>
  <c r="O62" i="6"/>
  <c r="O55" i="6"/>
  <c r="O9" i="6"/>
  <c r="O14" i="6"/>
  <c r="O23" i="6"/>
  <c r="O67" i="6"/>
  <c r="O80" i="6"/>
  <c r="O92" i="6"/>
  <c r="O48" i="6"/>
  <c r="O122" i="6"/>
  <c r="O171" i="6"/>
  <c r="O172" i="6"/>
  <c r="O45" i="6"/>
  <c r="O88" i="6"/>
  <c r="O60" i="6"/>
  <c r="O90" i="6"/>
  <c r="O169" i="6"/>
  <c r="O184" i="6"/>
  <c r="O180" i="6"/>
  <c r="O173" i="6"/>
  <c r="O181" i="6"/>
  <c r="O170" i="6"/>
  <c r="O158" i="6"/>
  <c r="O162" i="6"/>
  <c r="O152" i="6"/>
  <c r="O77" i="6"/>
  <c r="O46" i="6"/>
  <c r="O5" i="6"/>
  <c r="O53" i="6"/>
  <c r="O13" i="6"/>
  <c r="O6" i="6"/>
  <c r="O163" i="6"/>
  <c r="O176" i="6"/>
  <c r="O20" i="6"/>
  <c r="O17" i="6"/>
  <c r="O7" i="6"/>
  <c r="O16" i="6"/>
  <c r="O89" i="6"/>
  <c r="O58" i="6"/>
  <c r="O104" i="6"/>
  <c r="O148" i="6"/>
  <c r="O155" i="6"/>
  <c r="O47" i="6"/>
  <c r="O161" i="6"/>
  <c r="O24" i="6"/>
  <c r="O21" i="6"/>
  <c r="O4" i="6"/>
  <c r="O8" i="6"/>
  <c r="O66" i="6"/>
  <c r="O59" i="6"/>
  <c r="O79" i="6"/>
  <c r="O74" i="6"/>
  <c r="O15" i="6"/>
  <c r="O11" i="6"/>
  <c r="O18" i="6"/>
  <c r="O54" i="6"/>
  <c r="O49" i="6"/>
  <c r="O51" i="6"/>
  <c r="O63" i="6"/>
  <c r="O25" i="6"/>
  <c r="O68" i="6"/>
  <c r="O72" i="6"/>
  <c r="O87" i="6"/>
  <c r="O71" i="6"/>
  <c r="O94" i="6"/>
  <c r="O78" i="6"/>
  <c r="O99" i="6"/>
  <c r="O19" i="6"/>
  <c r="O114" i="6"/>
  <c r="O109" i="6"/>
  <c r="O52" i="6"/>
  <c r="O10" i="6"/>
  <c r="O69" i="6"/>
  <c r="O22" i="6"/>
  <c r="O12" i="6"/>
  <c r="O73" i="6"/>
  <c r="O64" i="6"/>
  <c r="O75" i="6"/>
  <c r="O81" i="6"/>
  <c r="O105" i="6"/>
  <c r="O70" i="6"/>
  <c r="O130" i="6"/>
  <c r="O154" i="6"/>
  <c r="O50" i="6"/>
  <c r="O95" i="6"/>
  <c r="O65" i="6"/>
  <c r="O137" i="6"/>
  <c r="O117" i="6"/>
  <c r="O132" i="6"/>
  <c r="O133" i="6"/>
  <c r="O121" i="6"/>
  <c r="O107" i="6"/>
  <c r="O140" i="6"/>
  <c r="O108" i="6"/>
  <c r="O112" i="6"/>
  <c r="O119" i="6"/>
  <c r="O127" i="6"/>
  <c r="O116" i="6"/>
  <c r="O96" i="6"/>
  <c r="O110" i="6"/>
  <c r="O111" i="6"/>
  <c r="O118" i="6"/>
  <c r="O143" i="6"/>
  <c r="O97" i="6"/>
  <c r="O76" i="6"/>
  <c r="O129" i="6"/>
  <c r="O100" i="6"/>
  <c r="O101" i="6"/>
  <c r="O128" i="6"/>
  <c r="O131" i="6"/>
  <c r="O138" i="6"/>
  <c r="O157" i="6"/>
  <c r="O149" i="6"/>
  <c r="O141" i="6"/>
  <c r="O153" i="6"/>
  <c r="O156" i="6"/>
  <c r="O91" i="6"/>
  <c r="O142" i="6"/>
  <c r="O139" i="6"/>
  <c r="O120" i="6"/>
  <c r="O145" i="6"/>
  <c r="O144" i="6"/>
  <c r="O135" i="6"/>
  <c r="O177" i="6"/>
  <c r="O151" i="6"/>
  <c r="O159" i="6"/>
  <c r="O179" i="6"/>
  <c r="O178" i="6"/>
  <c r="O175" i="6"/>
  <c r="O185" i="6"/>
  <c r="P8" i="2"/>
  <c r="P106" i="2"/>
  <c r="P156" i="2"/>
  <c r="P82" i="2"/>
  <c r="P86" i="2"/>
  <c r="P147" i="2"/>
  <c r="P152" i="2"/>
  <c r="P96" i="2"/>
  <c r="P32" i="2"/>
  <c r="P140" i="2"/>
  <c r="P128" i="2"/>
  <c r="P120" i="2"/>
  <c r="P53" i="2"/>
  <c r="P56" i="2"/>
  <c r="P20" i="2"/>
  <c r="P46" i="2"/>
  <c r="P73" i="2"/>
  <c r="P138" i="2"/>
  <c r="P110" i="2"/>
  <c r="P88" i="2"/>
  <c r="P92" i="2"/>
  <c r="P39" i="2"/>
  <c r="P54" i="2"/>
  <c r="P41" i="2"/>
  <c r="P10" i="2"/>
  <c r="P113" i="2"/>
  <c r="P87" i="2"/>
  <c r="P31" i="2"/>
  <c r="P155" i="2"/>
  <c r="P131" i="2"/>
  <c r="P99" i="2"/>
  <c r="P121" i="2"/>
  <c r="P9" i="2"/>
  <c r="P10" i="3"/>
  <c r="P6" i="3"/>
  <c r="P13" i="3"/>
  <c r="P21" i="3"/>
  <c r="P25" i="3"/>
  <c r="P19" i="3"/>
  <c r="P9" i="3"/>
  <c r="P4" i="3"/>
  <c r="P29" i="3"/>
  <c r="P16" i="3"/>
  <c r="P7" i="3"/>
  <c r="P28" i="3"/>
  <c r="P23" i="3"/>
  <c r="P26" i="3"/>
  <c r="P24" i="3"/>
  <c r="P15" i="3"/>
  <c r="P12" i="3"/>
  <c r="P18" i="3"/>
  <c r="P11" i="3"/>
  <c r="P27" i="3"/>
  <c r="P22" i="3"/>
  <c r="P17" i="3"/>
  <c r="P14" i="3"/>
  <c r="P5" i="3"/>
  <c r="P21" i="4"/>
  <c r="P16" i="4"/>
  <c r="P25" i="4"/>
  <c r="P23" i="4"/>
  <c r="P30" i="4"/>
  <c r="P17" i="4"/>
  <c r="P11" i="4"/>
  <c r="P18" i="4"/>
  <c r="P6" i="4"/>
  <c r="P15" i="4"/>
  <c r="P13" i="4"/>
  <c r="P27" i="4"/>
  <c r="P4" i="4"/>
  <c r="P28" i="4"/>
  <c r="P31" i="4"/>
  <c r="P24" i="4"/>
  <c r="P19" i="4"/>
  <c r="P9" i="4"/>
  <c r="P7" i="4"/>
  <c r="P20" i="4"/>
  <c r="P32" i="4"/>
  <c r="P26" i="4"/>
  <c r="P22" i="4"/>
  <c r="P14" i="4"/>
  <c r="P8" i="4"/>
  <c r="P45" i="2"/>
  <c r="P4" i="2"/>
  <c r="P145" i="2"/>
  <c r="P129" i="2"/>
  <c r="P111" i="2"/>
  <c r="P97" i="2"/>
  <c r="P89" i="2"/>
  <c r="P27" i="2"/>
  <c r="P13" i="2"/>
  <c r="P12" i="2"/>
  <c r="P5" i="2"/>
  <c r="P150" i="2"/>
  <c r="P143" i="2"/>
  <c r="P133" i="2"/>
  <c r="P114" i="2"/>
  <c r="P84" i="2"/>
  <c r="P75" i="2"/>
  <c r="P68" i="2"/>
  <c r="P79" i="2"/>
  <c r="P52" i="2"/>
  <c r="P50" i="2"/>
  <c r="P57" i="2"/>
  <c r="P43" i="2"/>
  <c r="P17" i="2"/>
  <c r="P130" i="2"/>
  <c r="P112" i="2"/>
  <c r="P98" i="2"/>
  <c r="P63" i="2"/>
  <c r="P83" i="2"/>
  <c r="P77" i="2"/>
  <c r="P70" i="2"/>
  <c r="P36" i="2"/>
  <c r="P25" i="2"/>
  <c r="P34" i="2"/>
  <c r="P24" i="2"/>
  <c r="P19" i="2"/>
  <c r="P153" i="2"/>
  <c r="P137" i="2"/>
  <c r="P125" i="2"/>
  <c r="P108" i="2"/>
  <c r="P95" i="2"/>
  <c r="P93" i="2"/>
  <c r="P61" i="2"/>
  <c r="P58" i="2"/>
  <c r="P55" i="2"/>
  <c r="P60" i="2"/>
  <c r="P15" i="2"/>
  <c r="P22" i="2"/>
  <c r="P102" i="2"/>
  <c r="P101" i="2"/>
  <c r="P123" i="2"/>
  <c r="P115" i="2"/>
  <c r="P157" i="2"/>
  <c r="P151" i="2"/>
  <c r="P148" i="2"/>
  <c r="P144" i="2"/>
  <c r="P141" i="2"/>
  <c r="P134" i="2"/>
  <c r="P132" i="2"/>
  <c r="P119" i="2"/>
  <c r="P118" i="2"/>
  <c r="P117" i="2"/>
  <c r="P136" i="2"/>
  <c r="P127" i="2"/>
  <c r="P105" i="2"/>
  <c r="P104" i="2"/>
  <c r="P100" i="2"/>
  <c r="P91" i="2"/>
  <c r="P135" i="2"/>
  <c r="P154" i="2"/>
  <c r="P149" i="2"/>
  <c r="P146" i="2"/>
  <c r="P142" i="2"/>
  <c r="P139" i="2"/>
  <c r="P126" i="2"/>
  <c r="P124" i="2"/>
  <c r="P116" i="2"/>
  <c r="P109" i="2"/>
  <c r="P107" i="2"/>
  <c r="P103" i="2"/>
  <c r="P122" i="2"/>
  <c r="P94" i="2"/>
  <c r="P85" i="2"/>
  <c r="P78" i="2"/>
  <c r="P69" i="2"/>
  <c r="P90" i="2"/>
  <c r="P59" i="2"/>
  <c r="P35" i="2"/>
  <c r="P40" i="2"/>
  <c r="P18" i="2"/>
  <c r="P76" i="2"/>
  <c r="P67" i="2"/>
  <c r="P62" i="2"/>
  <c r="P66" i="2"/>
  <c r="P65" i="2"/>
  <c r="P64" i="2"/>
  <c r="P49" i="2"/>
  <c r="P72" i="2"/>
  <c r="P71" i="2"/>
  <c r="P38" i="2"/>
  <c r="P28" i="2"/>
  <c r="P47" i="2"/>
  <c r="P44" i="2"/>
  <c r="P14" i="2"/>
  <c r="P29" i="2"/>
  <c r="P23" i="2"/>
  <c r="P16" i="2"/>
  <c r="P6" i="2"/>
  <c r="P81" i="2"/>
  <c r="P80" i="2"/>
  <c r="P51" i="2"/>
  <c r="P74" i="2"/>
  <c r="P37" i="2"/>
  <c r="P26" i="2"/>
  <c r="P48" i="2"/>
  <c r="P42" i="2"/>
  <c r="P33" i="2"/>
  <c r="P30" i="2"/>
  <c r="P21" i="2"/>
  <c r="P11" i="2"/>
  <c r="P7" i="2"/>
</calcChain>
</file>

<file path=xl/comments1.xml><?xml version="1.0" encoding="utf-8"?>
<comments xmlns="http://schemas.openxmlformats.org/spreadsheetml/2006/main">
  <authors>
    <author>tgd</author>
  </authors>
  <commentList>
    <comment ref="G22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sertifikatnya</t>
        </r>
      </text>
    </comment>
    <comment ref="A39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rekomendasi LLDikti (Hendra Irawan)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Rekomendasi Dosen (AFB)</t>
        </r>
      </text>
    </comment>
    <comment ref="H50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surat keterangan penghasilan orang tunya</t>
        </r>
      </text>
    </comment>
    <comment ref="A55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Rekomendasi LLDikti (Irawan Ginting)</t>
        </r>
      </text>
    </comment>
    <comment ref="H59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bukan Surat keterangan penghasilan orang tua dari instansi</t>
        </r>
      </text>
    </comment>
    <comment ref="H68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surat keterangan penghasilan ortu dari perusahaan
</t>
        </r>
      </text>
    </comment>
    <comment ref="H69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matrai</t>
        </r>
      </text>
    </comment>
    <comment ref="H72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bukan surat keterangan penghasilan orang tua dari perusahaan</t>
        </r>
      </text>
    </comment>
    <comment ref="H83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surat keterangan penghasilan ortu dari perusahaan</t>
        </r>
      </text>
    </comment>
    <comment ref="H94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orangtuanya tidak bekerja. Surat keterangan ADA
  </t>
        </r>
      </text>
    </comment>
    <comment ref="H96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melampirkan surat keterangan penghasilan orang tua dari perusahaan</t>
        </r>
      </text>
    </comment>
    <comment ref="H99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melampirkan surat keterangan penghasilan orang tua dari perusahaan</t>
        </r>
      </text>
    </comment>
    <comment ref="H127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matrai dan tanda tangan ortu</t>
        </r>
      </text>
    </comment>
    <comment ref="H128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matrai dan tanda tangan orang tua</t>
        </r>
      </text>
    </comment>
    <comment ref="H134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bukan surat keterangan penghasilan dari POLRI</t>
        </r>
      </text>
    </comment>
    <comment ref="H146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surat keterangan penghasilan </t>
        </r>
      </text>
    </comment>
    <comment ref="H169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surat keterangan penghasilan dari kantor (PNS)</t>
        </r>
      </text>
    </comment>
    <comment ref="H173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surat keterangan penghasilan ortu dari perusahaan</t>
        </r>
      </text>
    </comment>
    <comment ref="H174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surat keterangan penghasilan ortu</t>
        </r>
      </text>
    </comment>
    <comment ref="H180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Bukan surat keterangan penghasilan dari perusahaan</t>
        </r>
      </text>
    </comment>
    <comment ref="B188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Mahasiswa Transfer</t>
        </r>
      </text>
    </comment>
    <comment ref="F188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Mahasiswa Transfer</t>
        </r>
      </text>
    </comment>
    <comment ref="H201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Surat Keterangannya Salah.</t>
        </r>
      </text>
    </comment>
  </commentList>
</comments>
</file>

<file path=xl/comments2.xml><?xml version="1.0" encoding="utf-8"?>
<comments xmlns="http://schemas.openxmlformats.org/spreadsheetml/2006/main">
  <authors>
    <author>tgd</author>
  </authors>
  <commentList>
    <comment ref="H10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bukan surat keterangan penghasilan orang tua dari perusahaan</t>
        </r>
      </text>
    </comment>
    <comment ref="H77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surat keterangan penghasilan ortu dari perusahaan
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matrai</t>
        </r>
      </text>
    </comment>
    <comment ref="B102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Mahasiswa Transfer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Mahasiswa Transfer</t>
        </r>
      </text>
    </comment>
    <comment ref="H107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bukan surat keterangan penghasilan dari POLRI</t>
        </r>
      </text>
    </comment>
    <comment ref="H122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melampirkan surat keterangan penghasilan orang tua dari perusahaan</t>
        </r>
      </text>
    </comment>
    <comment ref="H134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surat keterangan penghasilan ortu dari perusahaan</t>
        </r>
      </text>
    </comment>
    <comment ref="H141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bukan Surat keterangan penghasilan orang tua dari instansi</t>
        </r>
      </text>
    </comment>
    <comment ref="H148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Surat Keterangannya Salah.</t>
        </r>
      </text>
    </comment>
    <comment ref="H150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surat keterangan penghasilan ortu</t>
        </r>
      </text>
    </comment>
    <comment ref="H152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Bukan surat keterangan penghasilan dari perusahaan</t>
        </r>
      </text>
    </comment>
    <comment ref="H169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surat keterangan penghasilan orang tunya</t>
        </r>
      </text>
    </comment>
    <comment ref="H171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surat keterangan penghasilan dari kantor (PNS)</t>
        </r>
      </text>
    </comment>
    <comment ref="H176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surat keterangan penghasilan ortu dari perusahaan</t>
        </r>
      </text>
    </comment>
  </commentList>
</comments>
</file>

<file path=xl/comments3.xml><?xml version="1.0" encoding="utf-8"?>
<comments xmlns="http://schemas.openxmlformats.org/spreadsheetml/2006/main">
  <authors>
    <author>tgd</author>
  </authors>
  <commentList>
    <comment ref="G28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sertifikatnya</t>
        </r>
      </text>
    </comment>
  </commentList>
</comments>
</file>

<file path=xl/comments4.xml><?xml version="1.0" encoding="utf-8"?>
<comments xmlns="http://schemas.openxmlformats.org/spreadsheetml/2006/main">
  <authors>
    <author>tgd</author>
  </authors>
  <commentList>
    <comment ref="H16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melampirkan surat keterangan penghasilan orang tua dari perusahaan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orangtuanya tidak bekerja. Surat keterangan ADA
  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matrai dan tanda tangan ortu</t>
        </r>
      </text>
    </comment>
    <comment ref="H32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matrai dan tanda tangan orang tua</t>
        </r>
      </text>
    </comment>
  </commentList>
</comments>
</file>

<file path=xl/comments5.xml><?xml version="1.0" encoding="utf-8"?>
<comments xmlns="http://schemas.openxmlformats.org/spreadsheetml/2006/main">
  <authors>
    <author>tgd</author>
  </authors>
  <commentList>
    <comment ref="H20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surat keterangan penghasilan 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surat keterangan penghasilan ortu dari perusahaan
</t>
        </r>
      </text>
    </comment>
    <comment ref="H34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bukan surat keterangan penghasilan orang tua dari perusahaan</t>
        </r>
      </text>
    </comment>
    <comment ref="H95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matrai</t>
        </r>
      </text>
    </comment>
    <comment ref="H100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surat keterangan penghasilan ortu dari perusahaan</t>
        </r>
      </text>
    </comment>
    <comment ref="H105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bukan surat keterangan penghasilan dari POLRI</t>
        </r>
      </text>
    </comment>
    <comment ref="B108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Mahasiswa Transfer</t>
        </r>
      </text>
    </comment>
    <comment ref="F108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Mahasiswa Transfer</t>
        </r>
      </text>
    </comment>
    <comment ref="H110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bukan Surat keterangan penghasilan orang tua dari instansi</t>
        </r>
      </text>
    </comment>
    <comment ref="H124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melampirkan surat keterangan penghasilan orang tua dari perusahaan</t>
        </r>
      </text>
    </comment>
    <comment ref="H127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Surat Keterangannya Salah.</t>
        </r>
      </text>
    </comment>
    <comment ref="H130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Bukan surat keterangan penghasilan dari perusahaan</t>
        </r>
      </text>
    </comment>
    <comment ref="H135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surat keterangan penghasilan dari kantor (PNS)</t>
        </r>
      </text>
    </comment>
    <comment ref="H136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surat keterangan penghasilan ortu</t>
        </r>
      </text>
    </comment>
    <comment ref="H139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surat keterangan penghasilan orang tunya</t>
        </r>
      </text>
    </comment>
    <comment ref="H147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surat keterangan penghasilan ortu dari perusahaan</t>
        </r>
      </text>
    </comment>
  </commentList>
</comments>
</file>

<file path=xl/comments6.xml><?xml version="1.0" encoding="utf-8"?>
<comments xmlns="http://schemas.openxmlformats.org/spreadsheetml/2006/main">
  <authors>
    <author>tgd</author>
  </authors>
  <commentList>
    <comment ref="G25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ada sertifikatnya</t>
        </r>
      </text>
    </comment>
  </commentList>
</comments>
</file>

<file path=xl/comments7.xml><?xml version="1.0" encoding="utf-8"?>
<comments xmlns="http://schemas.openxmlformats.org/spreadsheetml/2006/main">
  <authors>
    <author>tgd</author>
  </authors>
  <commentList>
    <comment ref="H17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tidak melampirkan surat keterangan penghasilan orang tua dari perusahaan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matrai dan tanda tangan ortu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tgd:</t>
        </r>
        <r>
          <rPr>
            <sz val="9"/>
            <color indexed="81"/>
            <rFont val="Tahoma"/>
            <family val="2"/>
          </rPr>
          <t xml:space="preserve">
orangtuanya tidak bekerja. Surat keterangan ADA
  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tgd:</t>
        </r>
        <r>
          <rPr>
            <sz val="9"/>
            <color indexed="81"/>
            <rFont val="Tahoma"/>
            <charset val="1"/>
          </rPr>
          <t xml:space="preserve">
tidak ada matrai dan tanda tangan orang tua</t>
        </r>
      </text>
    </comment>
  </commentList>
</comments>
</file>

<file path=xl/sharedStrings.xml><?xml version="1.0" encoding="utf-8"?>
<sst xmlns="http://schemas.openxmlformats.org/spreadsheetml/2006/main" count="2501" uniqueCount="824">
  <si>
    <t>NO</t>
  </si>
  <si>
    <t>NIRM</t>
  </si>
  <si>
    <t>NAMA MAHASISWA</t>
  </si>
  <si>
    <t>JUR</t>
  </si>
  <si>
    <t>IPK</t>
  </si>
  <si>
    <t>PRESTASI</t>
  </si>
  <si>
    <t>PENGHASILAN ORTU</t>
  </si>
  <si>
    <t>Nilai IPK</t>
  </si>
  <si>
    <t>Nilai Penghasilan Ortu</t>
  </si>
  <si>
    <t>Hasil IPK BBOT 50%</t>
  </si>
  <si>
    <t>Nilai Akhir</t>
  </si>
  <si>
    <t>Keterangan</t>
  </si>
  <si>
    <t>NO HP</t>
  </si>
  <si>
    <t>Nur Patmawati Ningrum</t>
  </si>
  <si>
    <t>SI</t>
  </si>
  <si>
    <t>0813 6159 0355</t>
  </si>
  <si>
    <t>SELEKSI PENERIMAAN BEASISWA PPA TAHUN 2019</t>
  </si>
  <si>
    <t>SMSTR</t>
  </si>
  <si>
    <t>Ida Chairani</t>
  </si>
  <si>
    <t>0823 0449 7615</t>
  </si>
  <si>
    <t>Dinda Utari</t>
  </si>
  <si>
    <t>0812 6308 3384</t>
  </si>
  <si>
    <t>3.58</t>
  </si>
  <si>
    <t>3.98</t>
  </si>
  <si>
    <t>3.67</t>
  </si>
  <si>
    <t>M. Idris Affandy</t>
  </si>
  <si>
    <t>0822 9432 7732</t>
  </si>
  <si>
    <t xml:space="preserve">KUM Prestasi </t>
  </si>
  <si>
    <t>Siti Aisyah Lubis</t>
  </si>
  <si>
    <t>0858 3436 4021</t>
  </si>
  <si>
    <t>Cherly Abrilla</t>
  </si>
  <si>
    <t>0858 3071 9790</t>
  </si>
  <si>
    <t>Heru Dwi Siswoyo</t>
  </si>
  <si>
    <t>0822 6715 7942</t>
  </si>
  <si>
    <t>Asi Nani Padot Simatupang</t>
  </si>
  <si>
    <t>0823 6165 5179</t>
  </si>
  <si>
    <t>Ayu Mutia Nadila</t>
  </si>
  <si>
    <t>0853 5985 2491</t>
  </si>
  <si>
    <t>Rahmi Fajrina Br. Sembiring</t>
  </si>
  <si>
    <t>0896 9023 5104</t>
  </si>
  <si>
    <t>Muhammad Fauzi</t>
  </si>
  <si>
    <t>0823 6512 0298</t>
  </si>
  <si>
    <t>0895 6110 15328</t>
  </si>
  <si>
    <t>Jerry Rahmadan Saputra</t>
  </si>
  <si>
    <t>3.71</t>
  </si>
  <si>
    <t>3.8</t>
  </si>
  <si>
    <t>3.52</t>
  </si>
  <si>
    <t>3.81</t>
  </si>
  <si>
    <t>3.69</t>
  </si>
  <si>
    <t>Irwanto</t>
  </si>
  <si>
    <t>SK</t>
  </si>
  <si>
    <t>0822 7744 5431</t>
  </si>
  <si>
    <t>3.45</t>
  </si>
  <si>
    <t>Alfansi Prasetyo Abadi</t>
  </si>
  <si>
    <t>0823 6155 9618</t>
  </si>
  <si>
    <t>Laura Margaretta Br. Nainggolan</t>
  </si>
  <si>
    <t>3.36</t>
  </si>
  <si>
    <t>0822 7644 3154</t>
  </si>
  <si>
    <t>Imanuel Zega</t>
  </si>
  <si>
    <t>0852 7021 0448</t>
  </si>
  <si>
    <t>3.89</t>
  </si>
  <si>
    <t>Muhammad Ayyasi Fawaz</t>
  </si>
  <si>
    <t>0823 1627 0929</t>
  </si>
  <si>
    <t>3.91</t>
  </si>
  <si>
    <t>Febri Indra Prasetya</t>
  </si>
  <si>
    <t>0813 9680 8878</t>
  </si>
  <si>
    <t>3.73</t>
  </si>
  <si>
    <t>Putri Septiana Marbun</t>
  </si>
  <si>
    <t>MI</t>
  </si>
  <si>
    <t>0821 6590 8581</t>
  </si>
  <si>
    <t>Tamara Adhiva</t>
  </si>
  <si>
    <t>0815 3786 6023</t>
  </si>
  <si>
    <t>3.82</t>
  </si>
  <si>
    <t>Ayu Wulandari</t>
  </si>
  <si>
    <t>0877 9777 3183</t>
  </si>
  <si>
    <t>Sidik Pangestu</t>
  </si>
  <si>
    <t>3.77</t>
  </si>
  <si>
    <t>08556 6447 2005</t>
  </si>
  <si>
    <t>Eva Marlina</t>
  </si>
  <si>
    <t>0812 6092 7882</t>
  </si>
  <si>
    <t>3.64</t>
  </si>
  <si>
    <t>Nurul Dita Oktavia</t>
  </si>
  <si>
    <t>0823 6197 9018</t>
  </si>
  <si>
    <t>Adilla Fitri</t>
  </si>
  <si>
    <t>3.75</t>
  </si>
  <si>
    <t>0821 6079 1055</t>
  </si>
  <si>
    <t>Siski Elvini</t>
  </si>
  <si>
    <t>0858 3191 9441</t>
  </si>
  <si>
    <t>3.6</t>
  </si>
  <si>
    <t>Antiani</t>
  </si>
  <si>
    <t>0853 7119 1565</t>
  </si>
  <si>
    <t>3.88</t>
  </si>
  <si>
    <t>Sinta Yusnita Purba</t>
  </si>
  <si>
    <t>0822 7634 7454</t>
  </si>
  <si>
    <t>3.41</t>
  </si>
  <si>
    <t>Fidelis Sembiring</t>
  </si>
  <si>
    <t>0821 6747 9366</t>
  </si>
  <si>
    <t>Habibullah Al Karim Ginting</t>
  </si>
  <si>
    <t>0858 3029 5092</t>
  </si>
  <si>
    <t>Niska Sari</t>
  </si>
  <si>
    <t>0852 6198 9835</t>
  </si>
  <si>
    <t>3.32</t>
  </si>
  <si>
    <t>Ari Marlina</t>
  </si>
  <si>
    <t>0812 6313 2837</t>
  </si>
  <si>
    <t>Sri Wahyuni</t>
  </si>
  <si>
    <t>0812 6339 3722</t>
  </si>
  <si>
    <t>Hidayah Putri Turnip</t>
  </si>
  <si>
    <t>3.72</t>
  </si>
  <si>
    <t>0815 3396 6003</t>
  </si>
  <si>
    <t>Erwin Fasi Waruwu</t>
  </si>
  <si>
    <t>0812 6961 2498</t>
  </si>
  <si>
    <t>Devi Yuliani</t>
  </si>
  <si>
    <t>0852 7094 6861</t>
  </si>
  <si>
    <t>3.59</t>
  </si>
  <si>
    <t>M.Aziz Jailani</t>
  </si>
  <si>
    <t>0895 6035 59481</t>
  </si>
  <si>
    <t>Reni Sri Sundari</t>
  </si>
  <si>
    <t>0882 6139 4229</t>
  </si>
  <si>
    <t>3.76</t>
  </si>
  <si>
    <t>Dewinda Resty Setiawan</t>
  </si>
  <si>
    <t>0895 6174 03206</t>
  </si>
  <si>
    <t>Putri Mega Utami</t>
  </si>
  <si>
    <t>0813 7692 0507</t>
  </si>
  <si>
    <t>Megi Andini</t>
  </si>
  <si>
    <t>0857 6237 9259</t>
  </si>
  <si>
    <t>Diky Pratama</t>
  </si>
  <si>
    <t>0813 6177 9127</t>
  </si>
  <si>
    <t>3.62</t>
  </si>
  <si>
    <t>Yuda Putra</t>
  </si>
  <si>
    <t>0882 6025 6038</t>
  </si>
  <si>
    <t>M. Jimi Hendra</t>
  </si>
  <si>
    <t>0821 6615 0105</t>
  </si>
  <si>
    <t>3.39</t>
  </si>
  <si>
    <t>Giovanny Istiqlal Siregar</t>
  </si>
  <si>
    <t>0857 6243 2022</t>
  </si>
  <si>
    <t>Bobby Wiratma</t>
  </si>
  <si>
    <t>0822 6794 1123</t>
  </si>
  <si>
    <t>Zohana Pertiwi Tanjung</t>
  </si>
  <si>
    <t>0853 7286 9089</t>
  </si>
  <si>
    <t>3.35</t>
  </si>
  <si>
    <t>Dilla Julisdayanti</t>
  </si>
  <si>
    <t>0859 6147 1090</t>
  </si>
  <si>
    <t>3.7</t>
  </si>
  <si>
    <t>Adelia Nurzannah</t>
  </si>
  <si>
    <t>0812 6431 6317</t>
  </si>
  <si>
    <t>Nurmayani</t>
  </si>
  <si>
    <t>0823 6631 8056</t>
  </si>
  <si>
    <t>Titin Pradita</t>
  </si>
  <si>
    <t>0856 6536 398</t>
  </si>
  <si>
    <t>3.68</t>
  </si>
  <si>
    <t>Chanty Aprilia Tarigan</t>
  </si>
  <si>
    <t>0813 9800 1052</t>
  </si>
  <si>
    <t>Noviandy Tanjung</t>
  </si>
  <si>
    <t>0823 6750 2206</t>
  </si>
  <si>
    <t>0822 7774 7879</t>
  </si>
  <si>
    <t>Walfrido Sijabat</t>
  </si>
  <si>
    <t>Jeremia Agustiana Kaban</t>
  </si>
  <si>
    <t>0813 6117 8242</t>
  </si>
  <si>
    <t>3.63</t>
  </si>
  <si>
    <t>Yoga Arif Wibowo</t>
  </si>
  <si>
    <t>0823 9018 7887</t>
  </si>
  <si>
    <t>3.66</t>
  </si>
  <si>
    <t>Candra Wibowo</t>
  </si>
  <si>
    <t>0813 6158 3757</t>
  </si>
  <si>
    <t>Nanda Agustina Nasution</t>
  </si>
  <si>
    <t>0823 6079 8551</t>
  </si>
  <si>
    <t>3.86</t>
  </si>
  <si>
    <t>Ananda Permata Sari Maha</t>
  </si>
  <si>
    <t>0823 6184 0242</t>
  </si>
  <si>
    <t>Dwi Utari</t>
  </si>
  <si>
    <t>0823 6734 2781</t>
  </si>
  <si>
    <t>Helfi Nopira Rosa Nasution</t>
  </si>
  <si>
    <t>0853 7249 7599</t>
  </si>
  <si>
    <t>3.53</t>
  </si>
  <si>
    <t>Yuriska Aulia</t>
  </si>
  <si>
    <t>3.42</t>
  </si>
  <si>
    <t>0822 7791 3795</t>
  </si>
  <si>
    <t xml:space="preserve"> </t>
  </si>
  <si>
    <t>0822 7474 82115</t>
  </si>
  <si>
    <t>3.78</t>
  </si>
  <si>
    <t>Jaka Tirta Samudra</t>
  </si>
  <si>
    <t>M. Ridho Hanafi</t>
  </si>
  <si>
    <t>0822 7316 0023</t>
  </si>
  <si>
    <t>Vica Fadillah</t>
  </si>
  <si>
    <t>0822 3062 9968</t>
  </si>
  <si>
    <t>Suci Melindah</t>
  </si>
  <si>
    <t>0823 6838 7220</t>
  </si>
  <si>
    <t>Edy Pranata</t>
  </si>
  <si>
    <t>0857 6123 7475</t>
  </si>
  <si>
    <t>3.55</t>
  </si>
  <si>
    <t>Aini Hidayanthy</t>
  </si>
  <si>
    <t>0831 8851 9292</t>
  </si>
  <si>
    <t>Muhammad Binsar</t>
  </si>
  <si>
    <t>0852 6906 2814</t>
  </si>
  <si>
    <t>Septian Dwi Arya</t>
  </si>
  <si>
    <t>0856 5816 6923</t>
  </si>
  <si>
    <t>Nurhasamah Hasibuan</t>
  </si>
  <si>
    <t>0822 8596 8139</t>
  </si>
  <si>
    <t>Indri Putri Ayu</t>
  </si>
  <si>
    <t>0821 8420 2385</t>
  </si>
  <si>
    <t>3.87</t>
  </si>
  <si>
    <t>Sepdo Pasaribu</t>
  </si>
  <si>
    <t>0821 6031 6910</t>
  </si>
  <si>
    <t>3.26</t>
  </si>
  <si>
    <t>Aditya Nugroho</t>
  </si>
  <si>
    <t>0823 6141 7728</t>
  </si>
  <si>
    <t>3.92</t>
  </si>
  <si>
    <t>Muhammad Iqbal Rizky</t>
  </si>
  <si>
    <t>0857 6163 6646</t>
  </si>
  <si>
    <t>3.48</t>
  </si>
  <si>
    <t>Yudha Pratama Putra</t>
  </si>
  <si>
    <t>0852 0629 3113</t>
  </si>
  <si>
    <t>3.79</t>
  </si>
  <si>
    <t>Hotmaria Gloria Simbolon</t>
  </si>
  <si>
    <t>0813 8761 5991</t>
  </si>
  <si>
    <t>Putri Faradilla</t>
  </si>
  <si>
    <t>0831 9329 8072</t>
  </si>
  <si>
    <t>Dwi Ayu Fadillah</t>
  </si>
  <si>
    <t>0813 6285 3593</t>
  </si>
  <si>
    <t>3.83</t>
  </si>
  <si>
    <t>Rutlan Br. Sinaga</t>
  </si>
  <si>
    <t>0812 7047 9533</t>
  </si>
  <si>
    <t>Maya Artika</t>
  </si>
  <si>
    <t>0823 6173 4768</t>
  </si>
  <si>
    <t>Fernando Hutagaol</t>
  </si>
  <si>
    <t>0812 6227 4501</t>
  </si>
  <si>
    <t>Aditiya Ramadhan</t>
  </si>
  <si>
    <t>0823 6519 7332</t>
  </si>
  <si>
    <t>3.9</t>
  </si>
  <si>
    <t>Jimmy Satria Simanjuntak</t>
  </si>
  <si>
    <t>0822 4633 6798</t>
  </si>
  <si>
    <t>Muhammad Iqbal Rangkuti</t>
  </si>
  <si>
    <t>0823 6406 1864</t>
  </si>
  <si>
    <t>3.65</t>
  </si>
  <si>
    <t>Iin Arini</t>
  </si>
  <si>
    <t>0822 7299 6219</t>
  </si>
  <si>
    <t>Fauzi Maulana R</t>
  </si>
  <si>
    <t>0822 7669 9135</t>
  </si>
  <si>
    <t>Wahyudi Pratama Nst</t>
  </si>
  <si>
    <t>0821 6628 8112</t>
  </si>
  <si>
    <t>Radika Maidinda</t>
  </si>
  <si>
    <t>0853 6253 3619</t>
  </si>
  <si>
    <t>3.74</t>
  </si>
  <si>
    <t>Aldin</t>
  </si>
  <si>
    <t>0853 7118 2585</t>
  </si>
  <si>
    <t>3.61</t>
  </si>
  <si>
    <t>Achmad Ridwan Hamzah Daulay</t>
  </si>
  <si>
    <t>0852 6102 0130</t>
  </si>
  <si>
    <t>Sony Gilbert Panjaitan</t>
  </si>
  <si>
    <t>0853 5818 5518</t>
  </si>
  <si>
    <t>Satriyo Dwi Cahyo</t>
  </si>
  <si>
    <t>0812 8311 9806</t>
  </si>
  <si>
    <t>Dinni Ammalia Margolang</t>
  </si>
  <si>
    <t>0812 7753 8802</t>
  </si>
  <si>
    <t>Anita Veronika</t>
  </si>
  <si>
    <t>0853 6263 5633</t>
  </si>
  <si>
    <t>Hernita Pebriola Br. Manik</t>
  </si>
  <si>
    <t>0822 7788 3966</t>
  </si>
  <si>
    <t>Massittah Rani</t>
  </si>
  <si>
    <t>0852 6149 1267</t>
  </si>
  <si>
    <t>Nur Indah Ramadani Lubis</t>
  </si>
  <si>
    <t>0822 9431 4105</t>
  </si>
  <si>
    <t>Lilis</t>
  </si>
  <si>
    <t>0812 6081 5135</t>
  </si>
  <si>
    <t>Afwani Nabila Sudarmansyah</t>
  </si>
  <si>
    <t>0852 7532 3481</t>
  </si>
  <si>
    <t>Iwan Syahputra</t>
  </si>
  <si>
    <t xml:space="preserve">SI </t>
  </si>
  <si>
    <t>0822 7808 8914</t>
  </si>
  <si>
    <t>Fadiyah Khirunnisa</t>
  </si>
  <si>
    <t>0813 7552 7316</t>
  </si>
  <si>
    <t>Andina Novianti Putri Wibowo</t>
  </si>
  <si>
    <t>0895 6035 33473</t>
  </si>
  <si>
    <t>Adi Mario</t>
  </si>
  <si>
    <t>0852 0760 5247</t>
  </si>
  <si>
    <t>0822 6715 9165</t>
  </si>
  <si>
    <t>Arini Rizky Rahmasari</t>
  </si>
  <si>
    <t>Odi FakhrulRozi</t>
  </si>
  <si>
    <t>0812 2180 5376</t>
  </si>
  <si>
    <t>Aldi Fikri Nur Tanjung</t>
  </si>
  <si>
    <t>00813 6170 2712</t>
  </si>
  <si>
    <t>Cindy Anggra Ini</t>
  </si>
  <si>
    <t>0822 9482 6004</t>
  </si>
  <si>
    <t>M. Dahrimal</t>
  </si>
  <si>
    <t>0815 3536 5008</t>
  </si>
  <si>
    <t>Rianto Pangihutan Pangaribuan</t>
  </si>
  <si>
    <t>0812 7504 1844</t>
  </si>
  <si>
    <t>Ryan Prayoga</t>
  </si>
  <si>
    <t>0895 6114 64335</t>
  </si>
  <si>
    <t>3.43</t>
  </si>
  <si>
    <t>Asri Rahmi</t>
  </si>
  <si>
    <t>0812 6994 9504</t>
  </si>
  <si>
    <t>Auliya Alfarizi</t>
  </si>
  <si>
    <t>0822 7751 7466</t>
  </si>
  <si>
    <t>Dewi Wulandari</t>
  </si>
  <si>
    <t>0812 6474 5970</t>
  </si>
  <si>
    <t>3.31</t>
  </si>
  <si>
    <t>Mardhiyah Gustian</t>
  </si>
  <si>
    <t>0823 6636 7277</t>
  </si>
  <si>
    <t>3.5</t>
  </si>
  <si>
    <t>Endah Nurcayanti</t>
  </si>
  <si>
    <t>0823 6177 3459</t>
  </si>
  <si>
    <t>Rika Wati Sitorus</t>
  </si>
  <si>
    <t>0813 9683 0110</t>
  </si>
  <si>
    <t>Sela Sembiring</t>
  </si>
  <si>
    <t>0821 6823 8832</t>
  </si>
  <si>
    <t>Haekal Andaw</t>
  </si>
  <si>
    <t>0852 6282 6074</t>
  </si>
  <si>
    <t>3.84</t>
  </si>
  <si>
    <t>Rama Junior Sitepu</t>
  </si>
  <si>
    <t>0895 6010 89314</t>
  </si>
  <si>
    <t>Rozan Catur Hakim</t>
  </si>
  <si>
    <t>0812 6322 0687</t>
  </si>
  <si>
    <t>3.51</t>
  </si>
  <si>
    <t>M. Reza Ramadhan</t>
  </si>
  <si>
    <t>0852 0667 6969</t>
  </si>
  <si>
    <t>Iswari Iqbal</t>
  </si>
  <si>
    <t>TK</t>
  </si>
  <si>
    <t>0823 8394 0217</t>
  </si>
  <si>
    <t>3.57</t>
  </si>
  <si>
    <t>Siti Nurhamidah</t>
  </si>
  <si>
    <t>0852 6214 6896</t>
  </si>
  <si>
    <t>3.46</t>
  </si>
  <si>
    <t>M. Ananda Pane</t>
  </si>
  <si>
    <t>0812 6296 7672</t>
  </si>
  <si>
    <t>Rika Arianti</t>
  </si>
  <si>
    <t>0823 6353 6168</t>
  </si>
  <si>
    <t>Winanda Setiadi</t>
  </si>
  <si>
    <t>0822 7325 1970</t>
  </si>
  <si>
    <t>Putri Ayu Rahmani</t>
  </si>
  <si>
    <t>0878 9544 3099</t>
  </si>
  <si>
    <t>Elsa Melia Br. Sembiring</t>
  </si>
  <si>
    <t>0813 7582 5791</t>
  </si>
  <si>
    <t>3.56</t>
  </si>
  <si>
    <t>Luthfi Zulfahmi</t>
  </si>
  <si>
    <t>0822 7409 0760</t>
  </si>
  <si>
    <t>Osar Tri Sasongko</t>
  </si>
  <si>
    <t>0821 6743 6028</t>
  </si>
  <si>
    <t>Miftahul Jannah</t>
  </si>
  <si>
    <t>0831 9440 2832</t>
  </si>
  <si>
    <t>Laila Hizrayani Hasibuan</t>
  </si>
  <si>
    <t>0895 0937 7047</t>
  </si>
  <si>
    <t>Nurhalina</t>
  </si>
  <si>
    <t>0822 7759 0270</t>
  </si>
  <si>
    <t>3.34</t>
  </si>
  <si>
    <t>Mhd. Bima Taruna Cipta</t>
  </si>
  <si>
    <t>0896 7177 1321</t>
  </si>
  <si>
    <t>Siska Melanita</t>
  </si>
  <si>
    <t>3.23</t>
  </si>
  <si>
    <t>0853 7288 5249</t>
  </si>
  <si>
    <t>Vivi Ayu Mahdina</t>
  </si>
  <si>
    <t>0852 6165 9364</t>
  </si>
  <si>
    <t>3.44</t>
  </si>
  <si>
    <t>Adilla Putra Dinata</t>
  </si>
  <si>
    <t>0822 7591 1873</t>
  </si>
  <si>
    <t>Muhammad Agung Lesmana</t>
  </si>
  <si>
    <t>0852 7024 7925</t>
  </si>
  <si>
    <t>Rio Nopandi</t>
  </si>
  <si>
    <t>0822 6714 7870</t>
  </si>
  <si>
    <t>Surianto Syah Putra</t>
  </si>
  <si>
    <t>0822 7461 9219</t>
  </si>
  <si>
    <t>3.14</t>
  </si>
  <si>
    <t>Freddy Persaoran Sipahutar</t>
  </si>
  <si>
    <t>0858 3537 0102</t>
  </si>
  <si>
    <t>Ilham Syah</t>
  </si>
  <si>
    <t>0823 6653 1177</t>
  </si>
  <si>
    <t>Rasid Affandi Tarigan</t>
  </si>
  <si>
    <t>0852 7711 5623</t>
  </si>
  <si>
    <t>3.47</t>
  </si>
  <si>
    <t>Adilta Perangin Angin</t>
  </si>
  <si>
    <t>0823 0464 9819</t>
  </si>
  <si>
    <t>Yuli Nurlaila Br. Manik</t>
  </si>
  <si>
    <t>0813 9636 3072</t>
  </si>
  <si>
    <t>3.29</t>
  </si>
  <si>
    <t>Febri Pratama</t>
  </si>
  <si>
    <t>0822 7338 5929</t>
  </si>
  <si>
    <t>Wardani Barus</t>
  </si>
  <si>
    <t>0822 8749 2523</t>
  </si>
  <si>
    <t>Deni Syahputra Siregar</t>
  </si>
  <si>
    <t>0852 7504 1534</t>
  </si>
  <si>
    <t>Yessi Ruhama Asirva Tanjung</t>
  </si>
  <si>
    <t>0852 7004 0952</t>
  </si>
  <si>
    <t>Ardiansyah Putra</t>
  </si>
  <si>
    <t>0812 6479 5452</t>
  </si>
  <si>
    <t>Rizki Ramadhan</t>
  </si>
  <si>
    <t>0822 7447 5011</t>
  </si>
  <si>
    <t>Febri Yanto</t>
  </si>
  <si>
    <t>0821 6613 0295</t>
  </si>
  <si>
    <t>Ilham Affandi</t>
  </si>
  <si>
    <t>0856 6873 5952</t>
  </si>
  <si>
    <t>Tabah Imitian Bangun</t>
  </si>
  <si>
    <t>0852 6897 8500</t>
  </si>
  <si>
    <t>Soritua Siregar</t>
  </si>
  <si>
    <t>0822 7797 1003</t>
  </si>
  <si>
    <t>3.4</t>
  </si>
  <si>
    <t>Syahfira Chairunnisa Lubis</t>
  </si>
  <si>
    <t>0853 7116 5455</t>
  </si>
  <si>
    <t>Muhammad Ridhwan</t>
  </si>
  <si>
    <t>0896 1780 3961</t>
  </si>
  <si>
    <t>Naufal</t>
  </si>
  <si>
    <t>0823 6900 3617</t>
  </si>
  <si>
    <t>Muhammad Aswin</t>
  </si>
  <si>
    <t>0815 3485 1514</t>
  </si>
  <si>
    <t>Ayu Ningtias</t>
  </si>
  <si>
    <t>0853 7037 2600</t>
  </si>
  <si>
    <t>Yosua Tarigan</t>
  </si>
  <si>
    <t>0822 7318 8979</t>
  </si>
  <si>
    <t>Citra Isnaini</t>
  </si>
  <si>
    <t>0822 7857 9694</t>
  </si>
  <si>
    <t>Dian Dwi Lestari</t>
  </si>
  <si>
    <t>0857 6729 1880</t>
  </si>
  <si>
    <t>3.49</t>
  </si>
  <si>
    <t>Henny Ristanti</t>
  </si>
  <si>
    <t>0822 7720 3576</t>
  </si>
  <si>
    <t>Fauzan Anshari</t>
  </si>
  <si>
    <t>0822 7710 7703</t>
  </si>
  <si>
    <t>3.37</t>
  </si>
  <si>
    <t>Didi Khodriansyah</t>
  </si>
  <si>
    <t>0813 7735 5408</t>
  </si>
  <si>
    <t>Ayu Lestari</t>
  </si>
  <si>
    <t>0852 6049 3729</t>
  </si>
  <si>
    <t>Arnova Windi Silvia</t>
  </si>
  <si>
    <t>0813 4208 6894</t>
  </si>
  <si>
    <t>Vina Al Fitriani</t>
  </si>
  <si>
    <t>0822 7491 1546</t>
  </si>
  <si>
    <t>M. Rizky Ramadhan Sirait</t>
  </si>
  <si>
    <t>0878 6785 7415</t>
  </si>
  <si>
    <t>Vier Agustin Ginting</t>
  </si>
  <si>
    <t>0813 7682 3726</t>
  </si>
  <si>
    <t>Paridah</t>
  </si>
  <si>
    <t>0823 7006 9007</t>
  </si>
  <si>
    <t>Zulfa Aini</t>
  </si>
  <si>
    <t>0813 7527 4285</t>
  </si>
  <si>
    <t>Septrada Ginting</t>
  </si>
  <si>
    <t>0813 4238 1530</t>
  </si>
  <si>
    <t>Proboski Kemit</t>
  </si>
  <si>
    <t>0838 0985 5392</t>
  </si>
  <si>
    <t>Sandi Prayogi</t>
  </si>
  <si>
    <t>0831 8575 7472</t>
  </si>
  <si>
    <t>Daeng Mhd El Faritsi</t>
  </si>
  <si>
    <t>0822 8257 2601</t>
  </si>
  <si>
    <t>Siska Dewi</t>
  </si>
  <si>
    <t>0822 5155 7024</t>
  </si>
  <si>
    <t>0878 8795 9217</t>
  </si>
  <si>
    <t>Hendrik Suprianto Barasa</t>
  </si>
  <si>
    <t>Riris M. Pasaribu</t>
  </si>
  <si>
    <t>0822 7296 4642</t>
  </si>
  <si>
    <t>Supriani Sinaga</t>
  </si>
  <si>
    <t>0852 7005 1559</t>
  </si>
  <si>
    <t>Widya Windaru Arupandani</t>
  </si>
  <si>
    <t>0813 9797 7997</t>
  </si>
  <si>
    <t>Jasenta Mikha Barus</t>
  </si>
  <si>
    <t>0853 5520 7472</t>
  </si>
  <si>
    <t>M. Hasbi Fahmi Lubis</t>
  </si>
  <si>
    <t>0823 6276 6988</t>
  </si>
  <si>
    <t>Zein Prayoga</t>
  </si>
  <si>
    <t>0822 9460 2589</t>
  </si>
  <si>
    <t>Mhd. Fahnizar</t>
  </si>
  <si>
    <t>0822 7487 1437</t>
  </si>
  <si>
    <t>Surya Pradana</t>
  </si>
  <si>
    <t>0821 6781 1319</t>
  </si>
  <si>
    <t>Daymora Emilia Br. Manik</t>
  </si>
  <si>
    <t>0821 6860 9225</t>
  </si>
  <si>
    <t>Ramadhan Yandra Lubis</t>
  </si>
  <si>
    <t>0813 6198 0911</t>
  </si>
  <si>
    <t>Brahman Siadari</t>
  </si>
  <si>
    <t>0812 6092 8101</t>
  </si>
  <si>
    <t>Hasil Prestasi 40%</t>
  </si>
  <si>
    <t>Hasil Penghasilan Ortu 10%</t>
  </si>
  <si>
    <t>Desy Adven Tri Br. Sembiring</t>
  </si>
  <si>
    <t>0823 6383 0389</t>
  </si>
  <si>
    <t>0858 3060 0403</t>
  </si>
  <si>
    <t>Ardi Syahputra Siregar</t>
  </si>
  <si>
    <t>0822 7778 8016</t>
  </si>
  <si>
    <t>Dede Srinita</t>
  </si>
  <si>
    <t>Slamet Ekawati</t>
  </si>
  <si>
    <t>0812 6259 5519</t>
  </si>
  <si>
    <t>Audry Ariaratama</t>
  </si>
  <si>
    <t>0895 6120 98491</t>
  </si>
  <si>
    <t>Mhd. Rifky Ravani</t>
  </si>
  <si>
    <t>0858 3456 6575</t>
  </si>
  <si>
    <t>Via Dwifa</t>
  </si>
  <si>
    <t>0821 7527 6184</t>
  </si>
  <si>
    <t>Lumi Krismona</t>
  </si>
  <si>
    <t>0831 9618 2833</t>
  </si>
  <si>
    <t>Nanda Yani Br. Surbakti</t>
  </si>
  <si>
    <t>0819 9315 3640</t>
  </si>
  <si>
    <t>Adelia Agita Br. Ginting</t>
  </si>
  <si>
    <t>0822 9843 0326</t>
  </si>
  <si>
    <t>Fikri Haikal Hasan</t>
  </si>
  <si>
    <t>0812 6462 8924</t>
  </si>
  <si>
    <t>Putri Astryani Situmorang</t>
  </si>
  <si>
    <t>0813 6113 4558</t>
  </si>
  <si>
    <t>Putri Manda Sari</t>
  </si>
  <si>
    <t>0819 2867 3048</t>
  </si>
  <si>
    <t>0812 6050 2944</t>
  </si>
  <si>
    <t>Vicky Euro Maulana</t>
  </si>
  <si>
    <t>M. Furqon Fahroza</t>
  </si>
  <si>
    <t>0815 3130 139</t>
  </si>
  <si>
    <t>0823 7001 5306</t>
  </si>
  <si>
    <t>Annisa Zulfani</t>
  </si>
  <si>
    <t>Adi Lintong Sihombing</t>
  </si>
  <si>
    <t>0821 6553 6726</t>
  </si>
  <si>
    <t>Tutut Anggraini</t>
  </si>
  <si>
    <t>0822 9413 4015</t>
  </si>
  <si>
    <t>Esra Pasaribu</t>
  </si>
  <si>
    <t>0821 6429 9670</t>
  </si>
  <si>
    <t>3.05</t>
  </si>
  <si>
    <t>Rangking 1</t>
  </si>
  <si>
    <t>Rangking 2</t>
  </si>
  <si>
    <t>Rangking 3</t>
  </si>
  <si>
    <t>Rangking 4</t>
  </si>
  <si>
    <t>Rangking 5</t>
  </si>
  <si>
    <t>Rangking 6</t>
  </si>
  <si>
    <t>Rangking 7</t>
  </si>
  <si>
    <t>Rangking 8</t>
  </si>
  <si>
    <t>Rangking 9</t>
  </si>
  <si>
    <t>Rangking 10</t>
  </si>
  <si>
    <t>Rangking 11</t>
  </si>
  <si>
    <t>Rangking 12</t>
  </si>
  <si>
    <t>Rangking 13</t>
  </si>
  <si>
    <t>Rangking 14</t>
  </si>
  <si>
    <t>Rangking 15</t>
  </si>
  <si>
    <t>Rangking 16</t>
  </si>
  <si>
    <t>Rangking 17</t>
  </si>
  <si>
    <t>Rangking 18</t>
  </si>
  <si>
    <t>Rangking 19</t>
  </si>
  <si>
    <t>Rangking 20</t>
  </si>
  <si>
    <t>Rangking 21</t>
  </si>
  <si>
    <t>Rangking 22</t>
  </si>
  <si>
    <t>Rangking 23</t>
  </si>
  <si>
    <t>Rangking 24</t>
  </si>
  <si>
    <t>Rangking 25</t>
  </si>
  <si>
    <t>Rangking 26</t>
  </si>
  <si>
    <t>Rangking 27</t>
  </si>
  <si>
    <t>Rangking 28</t>
  </si>
  <si>
    <t>Rangking 29</t>
  </si>
  <si>
    <t>Rangking 30</t>
  </si>
  <si>
    <t>Rangking 31</t>
  </si>
  <si>
    <t>Rangking 32</t>
  </si>
  <si>
    <t>Rangking 33</t>
  </si>
  <si>
    <t>Rangking 34</t>
  </si>
  <si>
    <t>Rangking 35</t>
  </si>
  <si>
    <t>Rangking 36</t>
  </si>
  <si>
    <t>Rangking 37</t>
  </si>
  <si>
    <t>Rangking 38</t>
  </si>
  <si>
    <t>Rangking 39</t>
  </si>
  <si>
    <t>Rangking 40</t>
  </si>
  <si>
    <t>Rangking 41</t>
  </si>
  <si>
    <t>Rangking 42</t>
  </si>
  <si>
    <t>Rangking 43</t>
  </si>
  <si>
    <t>Rangking 44</t>
  </si>
  <si>
    <t>Rangking 45</t>
  </si>
  <si>
    <t>Rangking 46</t>
  </si>
  <si>
    <t>Rangking 47</t>
  </si>
  <si>
    <t>Rangking 48</t>
  </si>
  <si>
    <t>Rangking 49</t>
  </si>
  <si>
    <t>Rangking 50</t>
  </si>
  <si>
    <t>Rangking 51</t>
  </si>
  <si>
    <t>Rangking 52</t>
  </si>
  <si>
    <t>Rangking 53</t>
  </si>
  <si>
    <t>Rangking 54</t>
  </si>
  <si>
    <t>Rangking 55</t>
  </si>
  <si>
    <t>Rangking 56</t>
  </si>
  <si>
    <t>Rangking 57</t>
  </si>
  <si>
    <t>Rangking 58</t>
  </si>
  <si>
    <t>Rangking 59</t>
  </si>
  <si>
    <t>Rangking 60</t>
  </si>
  <si>
    <t>Rangking 61</t>
  </si>
  <si>
    <t>Rangking 62</t>
  </si>
  <si>
    <t>Rangking 63</t>
  </si>
  <si>
    <t>Rangking 64</t>
  </si>
  <si>
    <t>Rangking 65</t>
  </si>
  <si>
    <t>Rangking 66</t>
  </si>
  <si>
    <t>Rangking 67</t>
  </si>
  <si>
    <t>Rangking 68</t>
  </si>
  <si>
    <t>Rangking 69</t>
  </si>
  <si>
    <t>Rangking 70</t>
  </si>
  <si>
    <t>Rangking 71</t>
  </si>
  <si>
    <t>Rangking 72</t>
  </si>
  <si>
    <t>Rangking 73</t>
  </si>
  <si>
    <t>Rangking 74</t>
  </si>
  <si>
    <t>Rangking 75</t>
  </si>
  <si>
    <t>Rangking 76</t>
  </si>
  <si>
    <t>Rangking 77</t>
  </si>
  <si>
    <t>Rangking 78</t>
  </si>
  <si>
    <t>Rangking 79</t>
  </si>
  <si>
    <t>Rangking 80</t>
  </si>
  <si>
    <t>Rangking 81</t>
  </si>
  <si>
    <t>Rangking 82</t>
  </si>
  <si>
    <t>Rangking 83</t>
  </si>
  <si>
    <t>Rangking 84</t>
  </si>
  <si>
    <t>Rangking 85</t>
  </si>
  <si>
    <t>Rangking 86</t>
  </si>
  <si>
    <t>Rangking 87</t>
  </si>
  <si>
    <t>Rangking 88</t>
  </si>
  <si>
    <t>Rangking 89</t>
  </si>
  <si>
    <t>Rangking 90</t>
  </si>
  <si>
    <t>Rangking 91</t>
  </si>
  <si>
    <t>Rangking 92</t>
  </si>
  <si>
    <t>Rangking 93</t>
  </si>
  <si>
    <t>Rangking 94</t>
  </si>
  <si>
    <t>Rangking 95</t>
  </si>
  <si>
    <t>Rangking 96</t>
  </si>
  <si>
    <t>Rangking 97</t>
  </si>
  <si>
    <t>Rangking 98</t>
  </si>
  <si>
    <t>Rangking 99</t>
  </si>
  <si>
    <t>Rangking 100</t>
  </si>
  <si>
    <t>Rangking 101</t>
  </si>
  <si>
    <t>Rangking 102</t>
  </si>
  <si>
    <t>Rangking 103</t>
  </si>
  <si>
    <t>Rangking 104</t>
  </si>
  <si>
    <t>Rangking 105</t>
  </si>
  <si>
    <t>Rangking 106</t>
  </si>
  <si>
    <t>Rangking 107</t>
  </si>
  <si>
    <t>Rangking 108</t>
  </si>
  <si>
    <t>Rangking 109</t>
  </si>
  <si>
    <t>Rangking 110</t>
  </si>
  <si>
    <t>Rangking 111</t>
  </si>
  <si>
    <t>Rangking 112</t>
  </si>
  <si>
    <t>Rangking 113</t>
  </si>
  <si>
    <t>Rangking 114</t>
  </si>
  <si>
    <t>Rangking 115</t>
  </si>
  <si>
    <t>Rangking 116</t>
  </si>
  <si>
    <t>Rangking 117</t>
  </si>
  <si>
    <t>Rangking 118</t>
  </si>
  <si>
    <t>Rangking 119</t>
  </si>
  <si>
    <t>Rangking 120</t>
  </si>
  <si>
    <t>Rangking 121</t>
  </si>
  <si>
    <t>Rangking 122</t>
  </si>
  <si>
    <t>Rangking 123</t>
  </si>
  <si>
    <t>Rangking 124</t>
  </si>
  <si>
    <t>Rangking 125</t>
  </si>
  <si>
    <t>Rangking 126</t>
  </si>
  <si>
    <t>Rangking 127</t>
  </si>
  <si>
    <t>Rangking 128</t>
  </si>
  <si>
    <t>Rangking 129</t>
  </si>
  <si>
    <t>Rangking 130</t>
  </si>
  <si>
    <t>Rangking 131</t>
  </si>
  <si>
    <t>Rangking 132</t>
  </si>
  <si>
    <t>Rangking 133</t>
  </si>
  <si>
    <t>Rangking 134</t>
  </si>
  <si>
    <t>Rangking 135</t>
  </si>
  <si>
    <t>Rangking 136</t>
  </si>
  <si>
    <t>Rangking 137</t>
  </si>
  <si>
    <t>Rangking 138</t>
  </si>
  <si>
    <t>Rangking 139</t>
  </si>
  <si>
    <t>Rangking 140</t>
  </si>
  <si>
    <t>Rangking 141</t>
  </si>
  <si>
    <t>Rangking 142</t>
  </si>
  <si>
    <t>Rangking 143</t>
  </si>
  <si>
    <t>Rangking 144</t>
  </si>
  <si>
    <t>Rangking 145</t>
  </si>
  <si>
    <t>Rangking 146</t>
  </si>
  <si>
    <t>Rangking 147</t>
  </si>
  <si>
    <t>Rangking 148</t>
  </si>
  <si>
    <t>Rangking 149</t>
  </si>
  <si>
    <t>Rangking 150</t>
  </si>
  <si>
    <t>Rangking 151</t>
  </si>
  <si>
    <t>Rangking 152</t>
  </si>
  <si>
    <t>Rangking 153</t>
  </si>
  <si>
    <t>Rangking 154</t>
  </si>
  <si>
    <t>-</t>
  </si>
  <si>
    <t>Ranking 25</t>
  </si>
  <si>
    <t>Ranking 1</t>
  </si>
  <si>
    <t>Ranking 2</t>
  </si>
  <si>
    <t>Ranking 3</t>
  </si>
  <si>
    <t>Ranking 4</t>
  </si>
  <si>
    <t>Ranking 5</t>
  </si>
  <si>
    <t>Ranking 6</t>
  </si>
  <si>
    <t>Ranking 7</t>
  </si>
  <si>
    <t>Ranking 8</t>
  </si>
  <si>
    <t>Ranking 9</t>
  </si>
  <si>
    <t>Ranking 10</t>
  </si>
  <si>
    <t>Ranking 11</t>
  </si>
  <si>
    <t>Ranking 12</t>
  </si>
  <si>
    <t>Ranking 13</t>
  </si>
  <si>
    <t>Ranking 14</t>
  </si>
  <si>
    <t>Ranking 15</t>
  </si>
  <si>
    <t>Ranking 16</t>
  </si>
  <si>
    <t>Ranking 17</t>
  </si>
  <si>
    <t>Ranking 18</t>
  </si>
  <si>
    <t>Ranking 19</t>
  </si>
  <si>
    <t>Ranking 20</t>
  </si>
  <si>
    <t>Ranking 21</t>
  </si>
  <si>
    <t>Ranking 22</t>
  </si>
  <si>
    <t>Ranking 23</t>
  </si>
  <si>
    <t>Ranking 24</t>
  </si>
  <si>
    <t>Ranking 26</t>
  </si>
  <si>
    <t>Ranking 27</t>
  </si>
  <si>
    <t>Ranking 28</t>
  </si>
  <si>
    <t>Ranking 29</t>
  </si>
  <si>
    <t>Ranking 30</t>
  </si>
  <si>
    <t>Ranking 31</t>
  </si>
  <si>
    <t>Ranking 32</t>
  </si>
  <si>
    <t>Ranking 33</t>
  </si>
  <si>
    <t>Ranking 34</t>
  </si>
  <si>
    <t>Ranking 35</t>
  </si>
  <si>
    <t>Ranking 36</t>
  </si>
  <si>
    <t>Ranking 37</t>
  </si>
  <si>
    <t>Ranking 38</t>
  </si>
  <si>
    <t>Ranking 39</t>
  </si>
  <si>
    <t>Ranking 40</t>
  </si>
  <si>
    <t>Ranking 41</t>
  </si>
  <si>
    <t>Ranking 42</t>
  </si>
  <si>
    <t>Ranking 43</t>
  </si>
  <si>
    <t>Ranking 44</t>
  </si>
  <si>
    <t>Ranking 45</t>
  </si>
  <si>
    <t>Ranking 46</t>
  </si>
  <si>
    <t>Ranking 47</t>
  </si>
  <si>
    <t>Ranking 48</t>
  </si>
  <si>
    <t>Ranking 49</t>
  </si>
  <si>
    <t>Ranking 50</t>
  </si>
  <si>
    <t>Ranking 51</t>
  </si>
  <si>
    <t>Ranking 52</t>
  </si>
  <si>
    <t>Ranking 53</t>
  </si>
  <si>
    <t>Ranking 54</t>
  </si>
  <si>
    <t>Ranking 55</t>
  </si>
  <si>
    <t>Ranking 56</t>
  </si>
  <si>
    <t>Ranking 57</t>
  </si>
  <si>
    <t>Ranking 58</t>
  </si>
  <si>
    <t>Ranking 59</t>
  </si>
  <si>
    <t>Ranking 60</t>
  </si>
  <si>
    <t>Ranking 61</t>
  </si>
  <si>
    <t>Ranking 62</t>
  </si>
  <si>
    <t>Ranking 63</t>
  </si>
  <si>
    <t>Ranking 64</t>
  </si>
  <si>
    <t>Ranking 65</t>
  </si>
  <si>
    <t>Ranking 66</t>
  </si>
  <si>
    <t>Ranking 67</t>
  </si>
  <si>
    <t>Ranking 68</t>
  </si>
  <si>
    <t>Ranking 69</t>
  </si>
  <si>
    <t>Ranking 70</t>
  </si>
  <si>
    <t>Ranking 71</t>
  </si>
  <si>
    <t>Ranking 72</t>
  </si>
  <si>
    <t>Ranking 73</t>
  </si>
  <si>
    <t>Ranking 74</t>
  </si>
  <si>
    <t>Ranking 75</t>
  </si>
  <si>
    <t>Ranking 76</t>
  </si>
  <si>
    <t>Ranking 77</t>
  </si>
  <si>
    <t>Ranking 78</t>
  </si>
  <si>
    <t>Ranking 79</t>
  </si>
  <si>
    <t>Ranking 80</t>
  </si>
  <si>
    <t>Ranking 81</t>
  </si>
  <si>
    <t>Ranking 82</t>
  </si>
  <si>
    <t>Ranking 83</t>
  </si>
  <si>
    <t>Ranking 84</t>
  </si>
  <si>
    <t>Ranking 85</t>
  </si>
  <si>
    <t>Ranking 86</t>
  </si>
  <si>
    <t>Ranking 87</t>
  </si>
  <si>
    <t>Ranking 88</t>
  </si>
  <si>
    <t>Ranking 89</t>
  </si>
  <si>
    <t>Ranking 90</t>
  </si>
  <si>
    <t>Ranking 91</t>
  </si>
  <si>
    <t>Ranking 92</t>
  </si>
  <si>
    <t>Ranking 93</t>
  </si>
  <si>
    <t>Ranking 94</t>
  </si>
  <si>
    <t>Ranking 95</t>
  </si>
  <si>
    <t>Ranking 96</t>
  </si>
  <si>
    <t>Ranking 97</t>
  </si>
  <si>
    <t>Ranking 98</t>
  </si>
  <si>
    <t>Ranking 99</t>
  </si>
  <si>
    <t>Ranking 100</t>
  </si>
  <si>
    <t>Ranking 101</t>
  </si>
  <si>
    <t>Ranking 102</t>
  </si>
  <si>
    <t>Ranking 103</t>
  </si>
  <si>
    <t>Ranking 104</t>
  </si>
  <si>
    <t>Ranking 105</t>
  </si>
  <si>
    <t>Ranking 106</t>
  </si>
  <si>
    <t>Ranking 107</t>
  </si>
  <si>
    <t>Ranking 108</t>
  </si>
  <si>
    <t>Ranking 109</t>
  </si>
  <si>
    <t>Ranking 110</t>
  </si>
  <si>
    <t>Ranking 111</t>
  </si>
  <si>
    <t>Ranking 112</t>
  </si>
  <si>
    <t>Ranking 113</t>
  </si>
  <si>
    <t>Ranking 114</t>
  </si>
  <si>
    <t>Ranking 115</t>
  </si>
  <si>
    <t>Ranking 116</t>
  </si>
  <si>
    <t>Ranking 117</t>
  </si>
  <si>
    <t>Ranking 118</t>
  </si>
  <si>
    <t>Ranking 119</t>
  </si>
  <si>
    <t>Ranking 120</t>
  </si>
  <si>
    <t>Ranking 121</t>
  </si>
  <si>
    <t>Ranking 122</t>
  </si>
  <si>
    <t>Ranking 123</t>
  </si>
  <si>
    <t>Ranking 124</t>
  </si>
  <si>
    <t>Ranking 125</t>
  </si>
  <si>
    <t>Ranking 126</t>
  </si>
  <si>
    <t>Ranking 127</t>
  </si>
  <si>
    <t>Ranking 128</t>
  </si>
  <si>
    <t>Ranking 129</t>
  </si>
  <si>
    <t>Ranking 130</t>
  </si>
  <si>
    <t>Ranking 131</t>
  </si>
  <si>
    <t>Ranking 132</t>
  </si>
  <si>
    <t>Ranking 133</t>
  </si>
  <si>
    <t>Ranking 134</t>
  </si>
  <si>
    <t>Ranking 135</t>
  </si>
  <si>
    <t>Ranking 136</t>
  </si>
  <si>
    <t>Ranking 137</t>
  </si>
  <si>
    <t>Ranking 138</t>
  </si>
  <si>
    <t>Ranking 139</t>
  </si>
  <si>
    <t>Ranking 140</t>
  </si>
  <si>
    <t>Ranking 141</t>
  </si>
  <si>
    <t>Ranking 142</t>
  </si>
  <si>
    <t>Ranking 143</t>
  </si>
  <si>
    <t>Ranking 144</t>
  </si>
  <si>
    <t>Ranking 145</t>
  </si>
  <si>
    <t>Ranking 146</t>
  </si>
  <si>
    <t>Ranking 147</t>
  </si>
  <si>
    <t>Ranking 148</t>
  </si>
  <si>
    <t>Ranking 149</t>
  </si>
  <si>
    <t>Ranking 150</t>
  </si>
  <si>
    <t>Ranking 151</t>
  </si>
  <si>
    <t>Ranking 152</t>
  </si>
  <si>
    <t>LULUS SELEKSI PENERIMAAN BEASISWA PPA TAHUN 2019 PRODI MANAJEMEN INFORMATIKA</t>
  </si>
  <si>
    <t>TIDAK LULUS SELEKSI PENERIMAAN BEASISWA PPA 2019 PRODI MANAJEMEN INFORMATIKA</t>
  </si>
  <si>
    <t>LULUS SELEKSI PENERIMAAN BEASISWA PPA TAHUN 2019 PRODI SISTEM INFORMASI</t>
  </si>
  <si>
    <t>TIDAK LULUS SELEKSI PENERIMAAN BEASISWA PPA TAHUN 2019 PRODI SISTEM INFORMASI</t>
  </si>
  <si>
    <t>LULUS SELEKSI PENERIMAAN BEASISWA PPA TAHUN 2019 PRODI SISTEM KOMPUTER</t>
  </si>
  <si>
    <t>TIDAK LULUS SELEKSI PENERIMAAN BEASISWA PPA TAHUN 2019 PRODI SISTEM KOMPUTER</t>
  </si>
  <si>
    <t>LULUS SELEKSI PENERIMAAN BEASISWA PPA TAHUN 2019 PRODI TEKNIK KOMPUTER</t>
  </si>
  <si>
    <t>NB : BAGI MAHASISWA YANG LULUS SELEKSI SEGERA MELAPOR KE WAKA III BID. KEMAHASISWAAN &amp; RISET</t>
  </si>
  <si>
    <t>TTD WAKA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</si>
</sst>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p&quot;* #,##0_);_(&quot;Rp&quot;* \(#,##0\);_(&quot;Rp&quot;* &quot;-&quot;_);_(@_)"/>
    <numFmt numFmtId="165" formatCode="_(&quot;Rp&quot;* #,##0.00_);_(&quot;Rp&quot;* \(#,##0.00\);_(&quot;Rp&quot;* &quot;-&quot;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6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164" fontId="0" fillId="0" borderId="3" xfId="0" applyNumberFormat="1" applyBorder="1" applyAlignment="1">
      <alignment horizontal="center" vertical="center"/>
    </xf>
    <xf numFmtId="0" fontId="0" fillId="6" borderId="0" xfId="0" applyFill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 vertical="center"/>
    </xf>
    <xf numFmtId="0" fontId="0" fillId="7" borderId="0" xfId="0" applyFill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164" fontId="0" fillId="8" borderId="1" xfId="0" applyNumberFormat="1" applyFill="1" applyBorder="1" applyAlignment="1">
      <alignment horizontal="center" vertical="center"/>
    </xf>
    <xf numFmtId="0" fontId="0" fillId="8" borderId="0" xfId="0" applyFill="1"/>
    <xf numFmtId="164" fontId="0" fillId="8" borderId="0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7" xfId="0" applyBorder="1"/>
    <xf numFmtId="0" fontId="0" fillId="0" borderId="0" xfId="0" applyFill="1" applyBorder="1"/>
    <xf numFmtId="0" fontId="0" fillId="0" borderId="8" xfId="0" applyFill="1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1" xfId="0" quotePrefix="1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164" fontId="3" fillId="9" borderId="5" xfId="1" applyNumberFormat="1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9" borderId="6" xfId="0" applyFont="1" applyFill="1" applyBorder="1" applyAlignment="1">
      <alignment vertical="center" wrapText="1"/>
    </xf>
    <xf numFmtId="0" fontId="0" fillId="0" borderId="0" xfId="0" applyAlignment="1"/>
    <xf numFmtId="0" fontId="3" fillId="9" borderId="6" xfId="0" applyFont="1" applyFill="1" applyBorder="1" applyAlignment="1">
      <alignment wrapText="1"/>
    </xf>
    <xf numFmtId="0" fontId="0" fillId="0" borderId="10" xfId="0" applyFill="1" applyBorder="1" applyAlignment="1"/>
    <xf numFmtId="0" fontId="0" fillId="0" borderId="12" xfId="0" applyFill="1" applyBorder="1" applyAlignment="1"/>
    <xf numFmtId="0" fontId="0" fillId="0" borderId="0" xfId="0" applyFill="1" applyBorder="1" applyAlignment="1"/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4.wdp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256305</xdr:colOff>
      <xdr:row>190</xdr:row>
      <xdr:rowOff>83128</xdr:rowOff>
    </xdr:from>
    <xdr:to>
      <xdr:col>13</xdr:col>
      <xdr:colOff>412169</xdr:colOff>
      <xdr:row>197</xdr:row>
      <xdr:rowOff>103909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4169" y="38546810"/>
          <a:ext cx="1368136" cy="1354281"/>
        </a:xfrm>
        <a:prstGeom prst="rect">
          <a:avLst/>
        </a:prstGeom>
      </xdr:spPr>
    </xdr:pic>
    <xdr:clientData/>
  </xdr:twoCellAnchor>
  <xdr:twoCellAnchor editAs="oneCell">
    <xdr:from>
      <xdr:col>11</xdr:col>
      <xdr:colOff>346362</xdr:colOff>
      <xdr:row>30</xdr:row>
      <xdr:rowOff>138545</xdr:rowOff>
    </xdr:from>
    <xdr:to>
      <xdr:col>13</xdr:col>
      <xdr:colOff>502226</xdr:colOff>
      <xdr:row>37</xdr:row>
      <xdr:rowOff>159326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4226" y="6321136"/>
          <a:ext cx="1368136" cy="1354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102054</xdr:colOff>
      <xdr:row>35</xdr:row>
      <xdr:rowOff>56698</xdr:rowOff>
    </xdr:from>
    <xdr:to>
      <xdr:col>13</xdr:col>
      <xdr:colOff>170089</xdr:colOff>
      <xdr:row>38</xdr:row>
      <xdr:rowOff>151861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8661" y="7688037"/>
          <a:ext cx="680357" cy="673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104776</xdr:colOff>
      <xdr:row>38</xdr:row>
      <xdr:rowOff>19050</xdr:rowOff>
    </xdr:from>
    <xdr:to>
      <xdr:col>12</xdr:col>
      <xdr:colOff>62900</xdr:colOff>
      <xdr:row>40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6" y="7743825"/>
          <a:ext cx="567724" cy="51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542924</xdr:colOff>
      <xdr:row>11</xdr:row>
      <xdr:rowOff>9525</xdr:rowOff>
    </xdr:from>
    <xdr:to>
      <xdr:col>11</xdr:col>
      <xdr:colOff>304799</xdr:colOff>
      <xdr:row>16</xdr:row>
      <xdr:rowOff>170233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9" y="2552700"/>
          <a:ext cx="1228725" cy="1113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224"/>
  <sheetViews>
    <sheetView topLeftCell="A49" workbookViewId="0">
      <selection activeCell="C201" sqref="C201"/>
    </sheetView>
  </sheetViews>
  <sheetFormatPr defaultRowHeight="15" x14ac:dyDescent="0.25"/>
  <cols>
    <col min="1" max="1" width="4.85546875" style="2" customWidth="1"/>
    <col min="2" max="2" width="11.140625" style="1" customWidth="1"/>
    <col min="3" max="3" width="30" customWidth="1"/>
    <col min="4" max="4" width="6.7109375" style="2" customWidth="1"/>
    <col min="5" max="5" width="6.85546875" style="1" customWidth="1"/>
    <col min="6" max="6" width="7.140625" style="1" customWidth="1"/>
    <col min="7" max="7" width="9.140625" style="2"/>
    <col min="8" max="8" width="13.42578125" style="11" customWidth="1"/>
    <col min="9" max="9" width="15.140625" style="1" customWidth="1"/>
    <col min="11" max="11" width="11" customWidth="1"/>
    <col min="12" max="12" width="12.140625" customWidth="1"/>
    <col min="15" max="15" width="13" customWidth="1"/>
    <col min="16" max="16" width="11.140625" customWidth="1"/>
    <col min="17" max="17" width="11.5703125" customWidth="1"/>
    <col min="18" max="18" width="15.42578125" customWidth="1"/>
  </cols>
  <sheetData>
    <row r="1" spans="1:17" ht="18.75" x14ac:dyDescent="0.25">
      <c r="A1" s="71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ht="11.25" customHeight="1" x14ac:dyDescent="0.25">
      <c r="A2" s="1"/>
      <c r="D2" s="1"/>
      <c r="G2" s="1"/>
      <c r="H2" s="9"/>
      <c r="I2" s="13"/>
    </row>
    <row r="3" spans="1:17" ht="4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17</v>
      </c>
      <c r="G3" s="3" t="s">
        <v>5</v>
      </c>
      <c r="H3" s="10" t="s">
        <v>6</v>
      </c>
      <c r="I3" s="4" t="s">
        <v>12</v>
      </c>
      <c r="J3" s="12" t="s">
        <v>7</v>
      </c>
      <c r="K3" s="12" t="s">
        <v>27</v>
      </c>
      <c r="L3" s="12" t="s">
        <v>8</v>
      </c>
      <c r="M3" s="12" t="s">
        <v>9</v>
      </c>
      <c r="N3" s="12" t="s">
        <v>467</v>
      </c>
      <c r="O3" s="12" t="s">
        <v>468</v>
      </c>
      <c r="P3" s="12" t="s">
        <v>10</v>
      </c>
      <c r="Q3" s="12" t="s">
        <v>11</v>
      </c>
    </row>
    <row r="4" spans="1:17" x14ac:dyDescent="0.25">
      <c r="A4" s="6">
        <v>1</v>
      </c>
      <c r="B4" s="7">
        <v>2016020440</v>
      </c>
      <c r="C4" s="5" t="s">
        <v>13</v>
      </c>
      <c r="D4" s="6" t="s">
        <v>14</v>
      </c>
      <c r="E4" s="7" t="s">
        <v>22</v>
      </c>
      <c r="F4" s="7">
        <v>7</v>
      </c>
      <c r="G4" s="6">
        <v>14</v>
      </c>
      <c r="H4" s="8">
        <v>2500000</v>
      </c>
      <c r="I4" s="7" t="s">
        <v>15</v>
      </c>
      <c r="J4" s="5"/>
      <c r="K4" s="5"/>
      <c r="L4" s="5"/>
      <c r="M4" s="5"/>
      <c r="N4" s="5"/>
      <c r="O4" s="5"/>
      <c r="P4" s="5"/>
      <c r="Q4" s="5"/>
    </row>
    <row r="5" spans="1:17" x14ac:dyDescent="0.25">
      <c r="A5" s="6">
        <v>2</v>
      </c>
      <c r="B5" s="7">
        <v>2016020953</v>
      </c>
      <c r="C5" s="5" t="s">
        <v>18</v>
      </c>
      <c r="D5" s="6" t="s">
        <v>14</v>
      </c>
      <c r="E5" s="7" t="s">
        <v>23</v>
      </c>
      <c r="F5" s="7">
        <v>7</v>
      </c>
      <c r="G5" s="6">
        <v>27</v>
      </c>
      <c r="H5" s="8">
        <v>2000000</v>
      </c>
      <c r="I5" s="7" t="s">
        <v>19</v>
      </c>
      <c r="J5" s="5"/>
      <c r="K5" s="5"/>
      <c r="L5" s="5"/>
      <c r="M5" s="5"/>
      <c r="N5" s="5"/>
      <c r="O5" s="5"/>
      <c r="P5" s="5"/>
      <c r="Q5" s="5"/>
    </row>
    <row r="6" spans="1:17" x14ac:dyDescent="0.25">
      <c r="A6" s="6">
        <v>3</v>
      </c>
      <c r="B6" s="7">
        <v>2016020332</v>
      </c>
      <c r="C6" s="5" t="s">
        <v>20</v>
      </c>
      <c r="D6" s="6" t="s">
        <v>14</v>
      </c>
      <c r="E6" s="7" t="s">
        <v>24</v>
      </c>
      <c r="F6" s="7">
        <v>7</v>
      </c>
      <c r="G6" s="6">
        <v>22</v>
      </c>
      <c r="H6" s="8">
        <v>2500000</v>
      </c>
      <c r="I6" s="7" t="s">
        <v>21</v>
      </c>
      <c r="J6" s="5"/>
      <c r="K6" s="5"/>
      <c r="L6" s="5"/>
      <c r="M6" s="5"/>
      <c r="N6" s="5"/>
      <c r="O6" s="5"/>
      <c r="P6" s="5"/>
      <c r="Q6" s="5"/>
    </row>
    <row r="7" spans="1:17" x14ac:dyDescent="0.25">
      <c r="A7" s="6">
        <v>4</v>
      </c>
      <c r="B7" s="7">
        <v>2016020801</v>
      </c>
      <c r="C7" s="5" t="s">
        <v>25</v>
      </c>
      <c r="D7" s="6" t="s">
        <v>14</v>
      </c>
      <c r="E7" s="7" t="s">
        <v>44</v>
      </c>
      <c r="F7" s="7">
        <v>7</v>
      </c>
      <c r="G7" s="6">
        <v>19</v>
      </c>
      <c r="H7" s="8">
        <v>500000</v>
      </c>
      <c r="I7" s="7" t="s">
        <v>26</v>
      </c>
      <c r="J7" s="5"/>
      <c r="K7" s="5"/>
      <c r="L7" s="5"/>
      <c r="M7" s="5"/>
      <c r="N7" s="5"/>
      <c r="O7" s="5"/>
      <c r="P7" s="5"/>
      <c r="Q7" s="5"/>
    </row>
    <row r="8" spans="1:17" x14ac:dyDescent="0.25">
      <c r="A8" s="6">
        <v>5</v>
      </c>
      <c r="B8" s="7">
        <v>2017020350</v>
      </c>
      <c r="C8" s="5" t="s">
        <v>28</v>
      </c>
      <c r="D8" s="6" t="s">
        <v>14</v>
      </c>
      <c r="E8" s="7" t="s">
        <v>45</v>
      </c>
      <c r="F8" s="7">
        <v>5</v>
      </c>
      <c r="G8" s="6">
        <v>39</v>
      </c>
      <c r="H8" s="8">
        <v>600000</v>
      </c>
      <c r="I8" s="7" t="s">
        <v>29</v>
      </c>
      <c r="J8" s="5"/>
      <c r="K8" s="5"/>
      <c r="L8" s="5"/>
      <c r="M8" s="5"/>
      <c r="N8" s="5"/>
      <c r="O8" s="5"/>
      <c r="P8" s="5"/>
      <c r="Q8" s="5"/>
    </row>
    <row r="9" spans="1:17" x14ac:dyDescent="0.25">
      <c r="A9" s="6">
        <v>6</v>
      </c>
      <c r="B9" s="7">
        <v>2017020097</v>
      </c>
      <c r="C9" s="5" t="s">
        <v>30</v>
      </c>
      <c r="D9" s="6" t="s">
        <v>14</v>
      </c>
      <c r="E9" s="7" t="s">
        <v>24</v>
      </c>
      <c r="F9" s="7">
        <v>5</v>
      </c>
      <c r="G9" s="6">
        <v>48</v>
      </c>
      <c r="H9" s="8">
        <v>2000000</v>
      </c>
      <c r="I9" s="7" t="s">
        <v>31</v>
      </c>
      <c r="J9" s="5"/>
      <c r="K9" s="5"/>
      <c r="L9" s="5"/>
      <c r="M9" s="5"/>
      <c r="N9" s="5"/>
      <c r="O9" s="5"/>
      <c r="P9" s="5"/>
      <c r="Q9" s="5"/>
    </row>
    <row r="10" spans="1:17" x14ac:dyDescent="0.25">
      <c r="A10" s="6">
        <v>7</v>
      </c>
      <c r="B10" s="7">
        <v>2016020420</v>
      </c>
      <c r="C10" s="5" t="s">
        <v>32</v>
      </c>
      <c r="D10" s="6" t="s">
        <v>14</v>
      </c>
      <c r="E10" s="7" t="s">
        <v>44</v>
      </c>
      <c r="F10" s="7">
        <v>7</v>
      </c>
      <c r="G10" s="6">
        <v>16</v>
      </c>
      <c r="H10" s="8">
        <v>2702792</v>
      </c>
      <c r="I10" s="7" t="s">
        <v>33</v>
      </c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6">
        <v>8</v>
      </c>
      <c r="B11" s="7">
        <v>2016020900</v>
      </c>
      <c r="C11" s="5" t="s">
        <v>34</v>
      </c>
      <c r="D11" s="6" t="s">
        <v>14</v>
      </c>
      <c r="E11" s="7" t="s">
        <v>45</v>
      </c>
      <c r="F11" s="7">
        <v>7</v>
      </c>
      <c r="G11" s="6">
        <v>33</v>
      </c>
      <c r="H11" s="8">
        <v>1500000</v>
      </c>
      <c r="I11" s="7" t="s">
        <v>35</v>
      </c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6">
        <v>9</v>
      </c>
      <c r="B12" s="7">
        <v>2016021284</v>
      </c>
      <c r="C12" s="5" t="s">
        <v>36</v>
      </c>
      <c r="D12" s="6" t="s">
        <v>14</v>
      </c>
      <c r="E12" s="7" t="s">
        <v>44</v>
      </c>
      <c r="F12" s="7">
        <v>7</v>
      </c>
      <c r="G12" s="6">
        <v>10</v>
      </c>
      <c r="H12" s="8">
        <v>2000000</v>
      </c>
      <c r="I12" s="7" t="s">
        <v>37</v>
      </c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6">
        <v>10</v>
      </c>
      <c r="B13" s="7">
        <v>2017020903</v>
      </c>
      <c r="C13" s="5" t="s">
        <v>38</v>
      </c>
      <c r="D13" s="6" t="s">
        <v>14</v>
      </c>
      <c r="E13" s="7" t="s">
        <v>46</v>
      </c>
      <c r="F13" s="7">
        <v>5</v>
      </c>
      <c r="G13" s="6">
        <v>39</v>
      </c>
      <c r="H13" s="8">
        <v>2500000</v>
      </c>
      <c r="I13" s="7" t="s">
        <v>39</v>
      </c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6">
        <v>11</v>
      </c>
      <c r="B14" s="7">
        <v>2016020123</v>
      </c>
      <c r="C14" s="5" t="s">
        <v>40</v>
      </c>
      <c r="D14" s="6" t="s">
        <v>14</v>
      </c>
      <c r="E14" s="7" t="s">
        <v>47</v>
      </c>
      <c r="F14" s="7">
        <v>7</v>
      </c>
      <c r="G14" s="6">
        <v>32</v>
      </c>
      <c r="H14" s="8">
        <v>1300000</v>
      </c>
      <c r="I14" s="7" t="s">
        <v>41</v>
      </c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6">
        <v>12</v>
      </c>
      <c r="B15" s="7">
        <v>2017020067</v>
      </c>
      <c r="C15" s="5" t="s">
        <v>43</v>
      </c>
      <c r="D15" s="6" t="s">
        <v>14</v>
      </c>
      <c r="E15" s="7" t="s">
        <v>48</v>
      </c>
      <c r="F15" s="7">
        <v>5</v>
      </c>
      <c r="G15" s="6">
        <v>12</v>
      </c>
      <c r="H15" s="8">
        <v>2750000</v>
      </c>
      <c r="I15" s="7" t="s">
        <v>42</v>
      </c>
      <c r="J15" s="5"/>
      <c r="K15" s="5"/>
      <c r="L15" s="5"/>
      <c r="M15" s="5"/>
      <c r="N15" s="5"/>
      <c r="O15" s="5"/>
      <c r="P15" s="5"/>
      <c r="Q15" s="5"/>
    </row>
    <row r="16" spans="1:17" hidden="1" x14ac:dyDescent="0.25">
      <c r="A16" s="6">
        <v>13</v>
      </c>
      <c r="B16" s="7">
        <v>2016030047</v>
      </c>
      <c r="C16" s="5" t="s">
        <v>49</v>
      </c>
      <c r="D16" s="17" t="s">
        <v>50</v>
      </c>
      <c r="E16" s="7" t="s">
        <v>52</v>
      </c>
      <c r="F16" s="7">
        <v>7</v>
      </c>
      <c r="G16" s="6">
        <v>42</v>
      </c>
      <c r="H16" s="8">
        <v>500000</v>
      </c>
      <c r="I16" s="7" t="s">
        <v>51</v>
      </c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6">
        <v>14</v>
      </c>
      <c r="B17" s="7">
        <v>2016020798</v>
      </c>
      <c r="C17" s="5" t="s">
        <v>53</v>
      </c>
      <c r="D17" s="6" t="s">
        <v>14</v>
      </c>
      <c r="E17" s="7" t="s">
        <v>22</v>
      </c>
      <c r="F17" s="7">
        <v>7</v>
      </c>
      <c r="G17" s="6">
        <v>18</v>
      </c>
      <c r="H17" s="8">
        <v>1000000</v>
      </c>
      <c r="I17" s="7" t="s">
        <v>54</v>
      </c>
      <c r="J17" s="5"/>
      <c r="K17" s="5"/>
      <c r="L17" s="5"/>
      <c r="M17" s="5"/>
      <c r="N17" s="5"/>
      <c r="O17" s="5"/>
      <c r="P17" s="5"/>
      <c r="Q17" s="5"/>
    </row>
    <row r="18" spans="1:17" x14ac:dyDescent="0.25">
      <c r="A18" s="6">
        <v>15</v>
      </c>
      <c r="B18" s="7">
        <v>2016020891</v>
      </c>
      <c r="C18" s="5" t="s">
        <v>55</v>
      </c>
      <c r="D18" s="6" t="s">
        <v>14</v>
      </c>
      <c r="E18" s="7" t="s">
        <v>56</v>
      </c>
      <c r="F18" s="7">
        <v>7</v>
      </c>
      <c r="G18" s="6">
        <v>21</v>
      </c>
      <c r="H18" s="8">
        <v>2000000</v>
      </c>
      <c r="I18" s="7" t="s">
        <v>57</v>
      </c>
      <c r="J18" s="5"/>
      <c r="K18" s="5"/>
      <c r="L18" s="5"/>
      <c r="M18" s="5"/>
      <c r="N18" s="5"/>
      <c r="O18" s="5"/>
      <c r="P18" s="5"/>
      <c r="Q18" s="5"/>
    </row>
    <row r="19" spans="1:17" x14ac:dyDescent="0.25">
      <c r="A19" s="6">
        <v>16</v>
      </c>
      <c r="B19" s="7">
        <v>2016020154</v>
      </c>
      <c r="C19" s="5" t="s">
        <v>58</v>
      </c>
      <c r="D19" s="6" t="s">
        <v>14</v>
      </c>
      <c r="E19" s="7" t="s">
        <v>60</v>
      </c>
      <c r="F19" s="7">
        <v>7</v>
      </c>
      <c r="G19" s="6">
        <v>22</v>
      </c>
      <c r="H19" s="8">
        <v>1000000</v>
      </c>
      <c r="I19" s="7" t="s">
        <v>59</v>
      </c>
      <c r="J19" s="5"/>
      <c r="K19" s="5"/>
      <c r="L19" s="5"/>
      <c r="M19" s="5"/>
      <c r="N19" s="5"/>
      <c r="O19" s="5"/>
      <c r="P19" s="5"/>
      <c r="Q19" s="5"/>
    </row>
    <row r="20" spans="1:17" x14ac:dyDescent="0.25">
      <c r="A20" s="6">
        <v>17</v>
      </c>
      <c r="B20" s="7">
        <v>2017020090</v>
      </c>
      <c r="C20" s="5" t="s">
        <v>61</v>
      </c>
      <c r="D20" s="6" t="s">
        <v>14</v>
      </c>
      <c r="E20" s="7" t="s">
        <v>63</v>
      </c>
      <c r="F20" s="7">
        <v>5</v>
      </c>
      <c r="G20" s="6">
        <v>76</v>
      </c>
      <c r="H20" s="8">
        <v>3000000</v>
      </c>
      <c r="I20" s="7" t="s">
        <v>62</v>
      </c>
      <c r="J20" s="5"/>
      <c r="K20" s="5"/>
      <c r="L20" s="5"/>
      <c r="M20" s="5"/>
      <c r="N20" s="5"/>
      <c r="O20" s="5"/>
      <c r="P20" s="5"/>
      <c r="Q20" s="5"/>
    </row>
    <row r="21" spans="1:17" x14ac:dyDescent="0.25">
      <c r="A21" s="6">
        <v>18</v>
      </c>
      <c r="B21" s="7">
        <v>2017021012</v>
      </c>
      <c r="C21" s="5" t="s">
        <v>64</v>
      </c>
      <c r="D21" s="6" t="s">
        <v>14</v>
      </c>
      <c r="E21" s="7" t="s">
        <v>84</v>
      </c>
      <c r="F21" s="7">
        <v>5</v>
      </c>
      <c r="G21" s="6">
        <v>69</v>
      </c>
      <c r="H21" s="8">
        <v>1500000</v>
      </c>
      <c r="I21" s="7" t="s">
        <v>65</v>
      </c>
      <c r="J21" s="5"/>
      <c r="K21" s="5"/>
      <c r="L21" s="5"/>
      <c r="M21" s="5"/>
      <c r="N21" s="5"/>
      <c r="O21" s="5"/>
      <c r="P21" s="5"/>
      <c r="Q21" s="5"/>
    </row>
    <row r="22" spans="1:17" hidden="1" x14ac:dyDescent="0.25">
      <c r="A22" s="6">
        <v>19</v>
      </c>
      <c r="B22" s="7">
        <v>2017010068</v>
      </c>
      <c r="C22" s="5" t="s">
        <v>67</v>
      </c>
      <c r="D22" s="6" t="s">
        <v>68</v>
      </c>
      <c r="E22" s="7" t="s">
        <v>52</v>
      </c>
      <c r="F22" s="7">
        <v>5</v>
      </c>
      <c r="G22" s="6">
        <v>0</v>
      </c>
      <c r="H22" s="8">
        <v>1320000</v>
      </c>
      <c r="I22" s="7" t="s">
        <v>69</v>
      </c>
      <c r="J22" s="5"/>
      <c r="K22" s="5"/>
      <c r="L22" s="5"/>
      <c r="M22" s="5"/>
      <c r="N22" s="5"/>
      <c r="O22" s="5"/>
      <c r="P22" s="5"/>
      <c r="Q22" s="5"/>
    </row>
    <row r="23" spans="1:17" x14ac:dyDescent="0.25">
      <c r="A23" s="6">
        <v>20</v>
      </c>
      <c r="B23" s="7">
        <v>2017021156</v>
      </c>
      <c r="C23" s="5" t="s">
        <v>70</v>
      </c>
      <c r="D23" s="6" t="s">
        <v>14</v>
      </c>
      <c r="E23" s="7" t="s">
        <v>72</v>
      </c>
      <c r="F23" s="7">
        <v>5</v>
      </c>
      <c r="G23" s="6">
        <v>33</v>
      </c>
      <c r="H23" s="8">
        <v>2837044</v>
      </c>
      <c r="I23" s="7" t="s">
        <v>71</v>
      </c>
      <c r="J23" s="5"/>
      <c r="K23" s="5"/>
      <c r="L23" s="5"/>
      <c r="M23" s="5"/>
      <c r="N23" s="5"/>
      <c r="O23" s="5"/>
      <c r="P23" s="5"/>
      <c r="Q23" s="5"/>
    </row>
    <row r="24" spans="1:17" x14ac:dyDescent="0.25">
      <c r="A24" s="6">
        <v>21</v>
      </c>
      <c r="B24" s="7">
        <v>2017020540</v>
      </c>
      <c r="C24" s="5" t="s">
        <v>73</v>
      </c>
      <c r="D24" s="6" t="s">
        <v>14</v>
      </c>
      <c r="E24" s="7" t="s">
        <v>72</v>
      </c>
      <c r="F24" s="7">
        <v>5</v>
      </c>
      <c r="G24" s="6">
        <v>35</v>
      </c>
      <c r="H24" s="8">
        <v>2000000</v>
      </c>
      <c r="I24" s="7" t="s">
        <v>74</v>
      </c>
      <c r="J24" s="5"/>
      <c r="K24" s="5"/>
      <c r="L24" s="5"/>
      <c r="M24" s="5"/>
      <c r="N24" s="5"/>
      <c r="O24" s="5"/>
      <c r="P24" s="5"/>
      <c r="Q24" s="5"/>
    </row>
    <row r="25" spans="1:17" x14ac:dyDescent="0.25">
      <c r="A25" s="6">
        <v>22</v>
      </c>
      <c r="B25" s="7">
        <v>2018020032</v>
      </c>
      <c r="C25" s="5" t="s">
        <v>75</v>
      </c>
      <c r="D25" s="6" t="s">
        <v>14</v>
      </c>
      <c r="E25" s="7" t="s">
        <v>76</v>
      </c>
      <c r="F25" s="7">
        <v>3</v>
      </c>
      <c r="G25" s="6">
        <v>21</v>
      </c>
      <c r="H25" s="8">
        <v>1500000</v>
      </c>
      <c r="I25" s="7" t="s">
        <v>77</v>
      </c>
      <c r="J25" s="5"/>
      <c r="K25" s="5"/>
      <c r="L25" s="5"/>
      <c r="M25" s="5"/>
      <c r="N25" s="5"/>
      <c r="O25" s="5"/>
      <c r="P25" s="5"/>
      <c r="Q25" s="5"/>
    </row>
    <row r="26" spans="1:17" x14ac:dyDescent="0.25">
      <c r="A26" s="6">
        <v>23</v>
      </c>
      <c r="B26" s="7">
        <v>2016020855</v>
      </c>
      <c r="C26" s="5" t="s">
        <v>78</v>
      </c>
      <c r="D26" s="6" t="s">
        <v>14</v>
      </c>
      <c r="E26" s="7" t="s">
        <v>80</v>
      </c>
      <c r="F26" s="7">
        <v>7</v>
      </c>
      <c r="G26" s="6">
        <v>17</v>
      </c>
      <c r="H26" s="8">
        <v>1000000</v>
      </c>
      <c r="I26" s="7" t="s">
        <v>79</v>
      </c>
      <c r="J26" s="5"/>
      <c r="K26" s="5"/>
      <c r="L26" s="5"/>
      <c r="M26" s="5"/>
      <c r="N26" s="5"/>
      <c r="O26" s="5"/>
      <c r="P26" s="5"/>
      <c r="Q26" s="5"/>
    </row>
    <row r="27" spans="1:17" x14ac:dyDescent="0.25">
      <c r="A27" s="6">
        <v>24</v>
      </c>
      <c r="B27" s="7">
        <v>2016020619</v>
      </c>
      <c r="C27" s="5" t="s">
        <v>81</v>
      </c>
      <c r="D27" s="6" t="s">
        <v>14</v>
      </c>
      <c r="E27" s="7" t="s">
        <v>76</v>
      </c>
      <c r="F27" s="7">
        <v>7</v>
      </c>
      <c r="G27" s="6">
        <v>23</v>
      </c>
      <c r="H27" s="8">
        <v>1000000</v>
      </c>
      <c r="I27" s="7" t="s">
        <v>82</v>
      </c>
      <c r="J27" s="5"/>
      <c r="K27" s="5"/>
      <c r="L27" s="5"/>
      <c r="M27" s="5"/>
      <c r="N27" s="5"/>
      <c r="O27" s="5"/>
      <c r="P27" s="5"/>
      <c r="Q27" s="5"/>
    </row>
    <row r="28" spans="1:17" x14ac:dyDescent="0.25">
      <c r="A28" s="6">
        <v>25</v>
      </c>
      <c r="B28" s="7">
        <v>2016020029</v>
      </c>
      <c r="C28" s="5" t="s">
        <v>83</v>
      </c>
      <c r="D28" s="6" t="s">
        <v>14</v>
      </c>
      <c r="E28" s="7" t="s">
        <v>84</v>
      </c>
      <c r="F28" s="7">
        <v>7</v>
      </c>
      <c r="G28" s="6">
        <v>19</v>
      </c>
      <c r="H28" s="8">
        <v>7543600</v>
      </c>
      <c r="I28" s="7" t="s">
        <v>85</v>
      </c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6">
        <v>26</v>
      </c>
      <c r="B29" s="7">
        <v>2016021046</v>
      </c>
      <c r="C29" s="5" t="s">
        <v>86</v>
      </c>
      <c r="D29" s="6" t="s">
        <v>14</v>
      </c>
      <c r="E29" s="7" t="s">
        <v>88</v>
      </c>
      <c r="F29" s="7">
        <v>7</v>
      </c>
      <c r="G29" s="6">
        <v>12</v>
      </c>
      <c r="H29" s="8">
        <v>1500000</v>
      </c>
      <c r="I29" s="7" t="s">
        <v>87</v>
      </c>
      <c r="J29" s="5"/>
      <c r="K29" s="5"/>
      <c r="L29" s="5"/>
      <c r="M29" s="5"/>
      <c r="N29" s="5"/>
      <c r="O29" s="5"/>
      <c r="P29" s="5"/>
      <c r="Q29" s="5"/>
    </row>
    <row r="30" spans="1:17" x14ac:dyDescent="0.25">
      <c r="A30" s="6">
        <v>27</v>
      </c>
      <c r="B30" s="7">
        <v>2016021205</v>
      </c>
      <c r="C30" s="5" t="s">
        <v>89</v>
      </c>
      <c r="D30" s="6" t="s">
        <v>14</v>
      </c>
      <c r="E30" s="7" t="s">
        <v>91</v>
      </c>
      <c r="F30" s="7">
        <v>7</v>
      </c>
      <c r="G30" s="6">
        <v>20</v>
      </c>
      <c r="H30" s="8">
        <v>1600000</v>
      </c>
      <c r="I30" s="7" t="s">
        <v>90</v>
      </c>
      <c r="J30" s="5"/>
      <c r="K30" s="5"/>
      <c r="L30" s="5"/>
      <c r="M30" s="5"/>
      <c r="N30" s="5"/>
      <c r="O30" s="5"/>
      <c r="P30" s="5"/>
      <c r="Q30" s="5"/>
    </row>
    <row r="31" spans="1:17" x14ac:dyDescent="0.25">
      <c r="A31" s="6">
        <v>28</v>
      </c>
      <c r="B31" s="7">
        <v>2016020341</v>
      </c>
      <c r="C31" s="5" t="s">
        <v>92</v>
      </c>
      <c r="D31" s="6" t="s">
        <v>14</v>
      </c>
      <c r="E31" s="7" t="s">
        <v>94</v>
      </c>
      <c r="F31" s="7">
        <v>7</v>
      </c>
      <c r="G31" s="6">
        <v>32</v>
      </c>
      <c r="H31" s="8">
        <v>2000000</v>
      </c>
      <c r="I31" s="7" t="s">
        <v>93</v>
      </c>
      <c r="J31" s="5"/>
      <c r="K31" s="5"/>
      <c r="L31" s="5"/>
      <c r="M31" s="5"/>
      <c r="N31" s="5"/>
      <c r="O31" s="5"/>
      <c r="P31" s="5"/>
      <c r="Q31" s="5"/>
    </row>
    <row r="32" spans="1:17" x14ac:dyDescent="0.25">
      <c r="A32" s="6">
        <v>29</v>
      </c>
      <c r="B32" s="7">
        <v>2107020085</v>
      </c>
      <c r="C32" s="5" t="s">
        <v>95</v>
      </c>
      <c r="D32" s="6" t="s">
        <v>14</v>
      </c>
      <c r="E32" s="7" t="s">
        <v>72</v>
      </c>
      <c r="F32" s="7">
        <v>5</v>
      </c>
      <c r="G32" s="6">
        <v>55</v>
      </c>
      <c r="H32" s="8">
        <v>4500000</v>
      </c>
      <c r="I32" s="7" t="s">
        <v>96</v>
      </c>
      <c r="J32" s="5"/>
      <c r="K32" s="5"/>
      <c r="L32" s="5"/>
      <c r="M32" s="5"/>
      <c r="N32" s="5"/>
      <c r="O32" s="5"/>
      <c r="P32" s="5"/>
      <c r="Q32" s="5"/>
    </row>
    <row r="33" spans="1:17" x14ac:dyDescent="0.25">
      <c r="A33" s="6">
        <v>30</v>
      </c>
      <c r="B33" s="7">
        <v>2016020101</v>
      </c>
      <c r="C33" s="5" t="s">
        <v>97</v>
      </c>
      <c r="D33" s="6" t="s">
        <v>14</v>
      </c>
      <c r="E33" s="7" t="s">
        <v>84</v>
      </c>
      <c r="F33" s="7">
        <v>7</v>
      </c>
      <c r="G33" s="6">
        <v>34</v>
      </c>
      <c r="H33" s="8">
        <v>2000000</v>
      </c>
      <c r="I33" s="7" t="s">
        <v>98</v>
      </c>
      <c r="J33" s="5"/>
      <c r="K33" s="5"/>
      <c r="L33" s="5"/>
      <c r="M33" s="5"/>
      <c r="N33" s="5"/>
      <c r="O33" s="5"/>
      <c r="P33" s="5"/>
      <c r="Q33" s="5"/>
    </row>
    <row r="34" spans="1:17" x14ac:dyDescent="0.25">
      <c r="A34" s="6">
        <v>31</v>
      </c>
      <c r="B34" s="7">
        <v>2016020285</v>
      </c>
      <c r="C34" s="5" t="s">
        <v>99</v>
      </c>
      <c r="D34" s="6" t="s">
        <v>14</v>
      </c>
      <c r="E34" s="7" t="s">
        <v>101</v>
      </c>
      <c r="F34" s="7">
        <v>7</v>
      </c>
      <c r="G34" s="6">
        <v>23</v>
      </c>
      <c r="H34" s="8">
        <v>2000000</v>
      </c>
      <c r="I34" s="7" t="s">
        <v>100</v>
      </c>
      <c r="J34" s="5"/>
      <c r="K34" s="5"/>
      <c r="L34" s="5"/>
      <c r="M34" s="5"/>
      <c r="N34" s="5"/>
      <c r="O34" s="5"/>
      <c r="P34" s="5"/>
      <c r="Q34" s="5"/>
    </row>
    <row r="35" spans="1:17" x14ac:dyDescent="0.25">
      <c r="A35" s="6">
        <v>32</v>
      </c>
      <c r="B35" s="7">
        <v>2016020526</v>
      </c>
      <c r="C35" s="5" t="s">
        <v>102</v>
      </c>
      <c r="D35" s="6" t="s">
        <v>14</v>
      </c>
      <c r="E35" s="7" t="s">
        <v>113</v>
      </c>
      <c r="F35" s="7">
        <v>7</v>
      </c>
      <c r="G35" s="6">
        <v>22</v>
      </c>
      <c r="H35" s="8">
        <v>3000000</v>
      </c>
      <c r="I35" s="7" t="s">
        <v>103</v>
      </c>
      <c r="J35" s="5"/>
      <c r="K35" s="5"/>
      <c r="L35" s="5"/>
      <c r="M35" s="5"/>
      <c r="N35" s="5"/>
      <c r="O35" s="5"/>
      <c r="P35" s="5"/>
      <c r="Q35" s="5"/>
    </row>
    <row r="36" spans="1:17" x14ac:dyDescent="0.25">
      <c r="A36" s="6">
        <v>33</v>
      </c>
      <c r="B36" s="7">
        <v>2016020541</v>
      </c>
      <c r="C36" s="5" t="s">
        <v>104</v>
      </c>
      <c r="D36" s="6" t="s">
        <v>14</v>
      </c>
      <c r="E36" s="7" t="s">
        <v>72</v>
      </c>
      <c r="F36" s="7">
        <v>7</v>
      </c>
      <c r="G36" s="6">
        <v>40</v>
      </c>
      <c r="H36" s="8">
        <v>1500000</v>
      </c>
      <c r="I36" s="7" t="s">
        <v>108</v>
      </c>
      <c r="J36" s="5"/>
      <c r="K36" s="5"/>
      <c r="L36" s="5"/>
      <c r="M36" s="5"/>
      <c r="N36" s="5"/>
      <c r="O36" s="5"/>
      <c r="P36" s="5"/>
      <c r="Q36" s="5"/>
    </row>
    <row r="37" spans="1:17" x14ac:dyDescent="0.25">
      <c r="A37" s="6">
        <v>34</v>
      </c>
      <c r="B37" s="7">
        <v>2016020418</v>
      </c>
      <c r="C37" s="5" t="s">
        <v>106</v>
      </c>
      <c r="D37" s="6" t="s">
        <v>14</v>
      </c>
      <c r="E37" s="7" t="s">
        <v>107</v>
      </c>
      <c r="F37" s="7">
        <v>7</v>
      </c>
      <c r="G37" s="6">
        <v>28</v>
      </c>
      <c r="H37" s="8">
        <v>1200000</v>
      </c>
      <c r="I37" s="7" t="s">
        <v>105</v>
      </c>
      <c r="J37" s="5"/>
      <c r="K37" s="5"/>
      <c r="L37" s="5"/>
      <c r="M37" s="5"/>
      <c r="N37" s="5"/>
      <c r="O37" s="5"/>
      <c r="P37" s="5"/>
      <c r="Q37" s="5"/>
    </row>
    <row r="38" spans="1:17" x14ac:dyDescent="0.25">
      <c r="A38" s="6">
        <v>35</v>
      </c>
      <c r="B38" s="7">
        <v>2016020856</v>
      </c>
      <c r="C38" s="5" t="s">
        <v>109</v>
      </c>
      <c r="D38" s="6" t="s">
        <v>14</v>
      </c>
      <c r="E38" s="7" t="s">
        <v>72</v>
      </c>
      <c r="F38" s="7">
        <v>7</v>
      </c>
      <c r="G38" s="6">
        <v>16</v>
      </c>
      <c r="H38" s="8">
        <v>1000000</v>
      </c>
      <c r="I38" s="7" t="s">
        <v>110</v>
      </c>
      <c r="J38" s="5"/>
      <c r="K38" s="5"/>
      <c r="L38" s="5"/>
      <c r="M38" s="5"/>
      <c r="N38" s="5"/>
      <c r="O38" s="5"/>
      <c r="P38" s="5"/>
      <c r="Q38" s="5"/>
    </row>
    <row r="39" spans="1:17" x14ac:dyDescent="0.25">
      <c r="A39" s="14">
        <v>36</v>
      </c>
      <c r="B39" s="7">
        <v>2016020327</v>
      </c>
      <c r="C39" s="5" t="s">
        <v>111</v>
      </c>
      <c r="D39" s="6" t="s">
        <v>14</v>
      </c>
      <c r="E39" s="7" t="s">
        <v>52</v>
      </c>
      <c r="F39" s="7">
        <v>7</v>
      </c>
      <c r="G39" s="6">
        <v>22</v>
      </c>
      <c r="H39" s="8">
        <v>1300000</v>
      </c>
      <c r="I39" s="7" t="s">
        <v>112</v>
      </c>
      <c r="J39" s="5"/>
      <c r="K39" s="5"/>
      <c r="L39" s="5"/>
      <c r="M39" s="5"/>
      <c r="N39" s="5"/>
      <c r="O39" s="5"/>
      <c r="P39" s="5"/>
      <c r="Q39" s="5"/>
    </row>
    <row r="40" spans="1:17" x14ac:dyDescent="0.25">
      <c r="A40" s="6">
        <v>37</v>
      </c>
      <c r="B40" s="7">
        <v>2018020675</v>
      </c>
      <c r="C40" s="5" t="s">
        <v>114</v>
      </c>
      <c r="D40" s="6" t="s">
        <v>14</v>
      </c>
      <c r="E40" s="7" t="s">
        <v>113</v>
      </c>
      <c r="F40" s="7">
        <v>3</v>
      </c>
      <c r="G40" s="6">
        <v>2</v>
      </c>
      <c r="H40" s="8">
        <v>1300000</v>
      </c>
      <c r="I40" s="7" t="s">
        <v>115</v>
      </c>
      <c r="J40" s="5"/>
      <c r="K40" s="5"/>
      <c r="L40" s="5"/>
      <c r="M40" s="5"/>
      <c r="N40" s="5"/>
      <c r="O40" s="5"/>
      <c r="P40" s="5"/>
      <c r="Q40" s="5"/>
    </row>
    <row r="41" spans="1:17" x14ac:dyDescent="0.25">
      <c r="A41" s="6">
        <v>38</v>
      </c>
      <c r="B41" s="7">
        <v>2017020237</v>
      </c>
      <c r="C41" s="5" t="s">
        <v>116</v>
      </c>
      <c r="D41" s="6" t="s">
        <v>14</v>
      </c>
      <c r="E41" s="7" t="s">
        <v>118</v>
      </c>
      <c r="F41" s="7">
        <v>5</v>
      </c>
      <c r="G41" s="6">
        <v>22</v>
      </c>
      <c r="H41" s="8">
        <v>1500000</v>
      </c>
      <c r="I41" s="7" t="s">
        <v>117</v>
      </c>
      <c r="J41" s="5"/>
      <c r="K41" s="5"/>
      <c r="L41" s="5"/>
      <c r="M41" s="5"/>
      <c r="N41" s="5"/>
      <c r="O41" s="5"/>
      <c r="P41" s="5"/>
      <c r="Q41" s="5"/>
    </row>
    <row r="42" spans="1:17" x14ac:dyDescent="0.25">
      <c r="A42" s="6">
        <v>39</v>
      </c>
      <c r="B42" s="7">
        <v>2017020235</v>
      </c>
      <c r="C42" s="5" t="s">
        <v>119</v>
      </c>
      <c r="D42" s="6" t="s">
        <v>14</v>
      </c>
      <c r="E42" s="7" t="s">
        <v>107</v>
      </c>
      <c r="F42" s="7">
        <v>5</v>
      </c>
      <c r="G42" s="6">
        <v>22</v>
      </c>
      <c r="H42" s="8">
        <v>2000000</v>
      </c>
      <c r="I42" s="7" t="s">
        <v>120</v>
      </c>
      <c r="J42" s="5"/>
      <c r="K42" s="5"/>
      <c r="L42" s="5"/>
      <c r="M42" s="5"/>
      <c r="N42" s="5"/>
      <c r="O42" s="5"/>
      <c r="P42" s="5"/>
      <c r="Q42" s="5"/>
    </row>
    <row r="43" spans="1:17" x14ac:dyDescent="0.25">
      <c r="A43" s="14">
        <v>40</v>
      </c>
      <c r="B43" s="7">
        <v>2017020231</v>
      </c>
      <c r="C43" s="5" t="s">
        <v>121</v>
      </c>
      <c r="D43" s="6" t="s">
        <v>14</v>
      </c>
      <c r="E43" s="7" t="s">
        <v>118</v>
      </c>
      <c r="F43" s="7">
        <v>5</v>
      </c>
      <c r="G43" s="6">
        <v>34</v>
      </c>
      <c r="H43" s="8">
        <v>500000</v>
      </c>
      <c r="I43" s="7" t="s">
        <v>122</v>
      </c>
      <c r="J43" s="5"/>
      <c r="K43" s="5"/>
      <c r="L43" s="5"/>
      <c r="M43" s="5"/>
      <c r="N43" s="5"/>
      <c r="O43" s="5"/>
      <c r="P43" s="5"/>
      <c r="Q43" s="5"/>
    </row>
    <row r="44" spans="1:17" x14ac:dyDescent="0.25">
      <c r="A44" s="6">
        <v>41</v>
      </c>
      <c r="B44" s="7">
        <v>2017020629</v>
      </c>
      <c r="C44" s="5" t="s">
        <v>123</v>
      </c>
      <c r="D44" s="6" t="s">
        <v>14</v>
      </c>
      <c r="E44" s="7" t="s">
        <v>72</v>
      </c>
      <c r="F44" s="7">
        <v>5</v>
      </c>
      <c r="G44" s="6">
        <v>34</v>
      </c>
      <c r="H44" s="8">
        <v>1000000</v>
      </c>
      <c r="I44" s="7" t="s">
        <v>124</v>
      </c>
      <c r="J44" s="5"/>
      <c r="K44" s="5"/>
      <c r="L44" s="5"/>
      <c r="M44" s="5"/>
      <c r="N44" s="5"/>
      <c r="O44" s="5"/>
      <c r="P44" s="5"/>
      <c r="Q44" s="5"/>
    </row>
    <row r="45" spans="1:17" x14ac:dyDescent="0.25">
      <c r="A45" s="6">
        <v>42</v>
      </c>
      <c r="B45" s="7">
        <v>2016020516</v>
      </c>
      <c r="C45" s="5" t="s">
        <v>125</v>
      </c>
      <c r="D45" s="6" t="s">
        <v>14</v>
      </c>
      <c r="E45" s="7" t="s">
        <v>127</v>
      </c>
      <c r="F45" s="7">
        <v>7</v>
      </c>
      <c r="G45" s="6">
        <v>12</v>
      </c>
      <c r="H45" s="8">
        <v>3000000</v>
      </c>
      <c r="I45" s="7" t="s">
        <v>126</v>
      </c>
      <c r="J45" s="5"/>
      <c r="K45" s="5"/>
      <c r="L45" s="5"/>
      <c r="M45" s="5"/>
      <c r="N45" s="5"/>
      <c r="O45" s="5"/>
      <c r="P45" s="5"/>
      <c r="Q45" s="5"/>
    </row>
    <row r="46" spans="1:17" x14ac:dyDescent="0.25">
      <c r="A46" s="6">
        <v>43</v>
      </c>
      <c r="B46" s="7">
        <v>2016021184</v>
      </c>
      <c r="C46" s="5" t="s">
        <v>128</v>
      </c>
      <c r="D46" s="6" t="s">
        <v>14</v>
      </c>
      <c r="E46" s="7" t="s">
        <v>44</v>
      </c>
      <c r="F46" s="7">
        <v>7</v>
      </c>
      <c r="G46" s="6">
        <v>39</v>
      </c>
      <c r="H46" s="8">
        <v>1000000</v>
      </c>
      <c r="I46" s="7" t="s">
        <v>129</v>
      </c>
      <c r="J46" s="5"/>
      <c r="K46" s="5"/>
      <c r="L46" s="5"/>
      <c r="M46" s="5"/>
      <c r="N46" s="5"/>
      <c r="O46" s="5"/>
      <c r="P46" s="5"/>
      <c r="Q46" s="5"/>
    </row>
    <row r="47" spans="1:17" x14ac:dyDescent="0.25">
      <c r="A47" s="6">
        <v>44</v>
      </c>
      <c r="B47" s="7">
        <v>2016020778</v>
      </c>
      <c r="C47" s="5" t="s">
        <v>130</v>
      </c>
      <c r="D47" s="6" t="s">
        <v>14</v>
      </c>
      <c r="E47" s="7" t="s">
        <v>132</v>
      </c>
      <c r="F47" s="7">
        <v>7</v>
      </c>
      <c r="G47" s="6">
        <v>6</v>
      </c>
      <c r="H47" s="8">
        <v>1000000</v>
      </c>
      <c r="I47" s="7" t="s">
        <v>131</v>
      </c>
      <c r="J47" s="5"/>
      <c r="K47" s="5"/>
      <c r="L47" s="5"/>
      <c r="M47" s="5"/>
      <c r="N47" s="5"/>
      <c r="O47" s="5"/>
      <c r="P47" s="5"/>
      <c r="Q47" s="5"/>
    </row>
    <row r="48" spans="1:17" x14ac:dyDescent="0.25">
      <c r="A48" s="6">
        <v>45</v>
      </c>
      <c r="B48" s="7">
        <v>2016020254</v>
      </c>
      <c r="C48" s="5" t="s">
        <v>133</v>
      </c>
      <c r="D48" s="6" t="s">
        <v>14</v>
      </c>
      <c r="E48" s="7" t="s">
        <v>48</v>
      </c>
      <c r="F48" s="7">
        <v>7</v>
      </c>
      <c r="G48" s="6">
        <v>16</v>
      </c>
      <c r="H48" s="8">
        <v>2000000</v>
      </c>
      <c r="I48" s="7" t="s">
        <v>134</v>
      </c>
      <c r="J48" s="5"/>
      <c r="K48" s="5"/>
      <c r="L48" s="5"/>
      <c r="M48" s="5"/>
      <c r="N48" s="5"/>
      <c r="O48" s="5"/>
      <c r="P48" s="5"/>
      <c r="Q48" s="5"/>
    </row>
    <row r="49" spans="1:17" x14ac:dyDescent="0.25">
      <c r="A49" s="6">
        <v>46</v>
      </c>
      <c r="B49" s="7">
        <v>2016021222</v>
      </c>
      <c r="C49" s="5" t="s">
        <v>135</v>
      </c>
      <c r="D49" s="6" t="s">
        <v>14</v>
      </c>
      <c r="E49" s="7" t="s">
        <v>66</v>
      </c>
      <c r="F49" s="7">
        <v>7</v>
      </c>
      <c r="G49" s="6">
        <v>30</v>
      </c>
      <c r="H49" s="8">
        <v>500000</v>
      </c>
      <c r="I49" s="7" t="s">
        <v>136</v>
      </c>
      <c r="J49" s="5"/>
      <c r="K49" s="5"/>
      <c r="L49" s="5"/>
      <c r="M49" s="5"/>
      <c r="N49" s="5"/>
      <c r="O49" s="5"/>
      <c r="P49" s="5"/>
      <c r="Q49" s="5"/>
    </row>
    <row r="50" spans="1:17" x14ac:dyDescent="0.25">
      <c r="A50" s="6">
        <v>47</v>
      </c>
      <c r="B50" s="7">
        <v>2016021114</v>
      </c>
      <c r="C50" s="5" t="s">
        <v>137</v>
      </c>
      <c r="D50" s="6" t="s">
        <v>14</v>
      </c>
      <c r="E50" s="7" t="s">
        <v>139</v>
      </c>
      <c r="F50" s="7">
        <v>7</v>
      </c>
      <c r="G50" s="6">
        <v>12</v>
      </c>
      <c r="H50" s="15">
        <v>0</v>
      </c>
      <c r="I50" s="7" t="s">
        <v>138</v>
      </c>
      <c r="J50" s="5"/>
      <c r="K50" s="5"/>
      <c r="L50" s="5"/>
      <c r="M50" s="5"/>
      <c r="N50" s="5"/>
      <c r="O50" s="5"/>
      <c r="P50" s="5"/>
      <c r="Q50" s="5"/>
    </row>
    <row r="51" spans="1:17" x14ac:dyDescent="0.25">
      <c r="A51" s="6">
        <v>48</v>
      </c>
      <c r="B51" s="7">
        <v>2016020134</v>
      </c>
      <c r="C51" s="5" t="s">
        <v>140</v>
      </c>
      <c r="D51" s="6" t="s">
        <v>14</v>
      </c>
      <c r="E51" s="7" t="s">
        <v>142</v>
      </c>
      <c r="F51" s="7">
        <v>7</v>
      </c>
      <c r="G51" s="6">
        <v>16</v>
      </c>
      <c r="H51" s="8">
        <v>6911900</v>
      </c>
      <c r="I51" s="7" t="s">
        <v>141</v>
      </c>
      <c r="J51" s="5"/>
      <c r="K51" s="5"/>
      <c r="L51" s="5"/>
      <c r="M51" s="5"/>
      <c r="N51" s="5"/>
      <c r="O51" s="5"/>
      <c r="P51" s="5"/>
      <c r="Q51" s="5"/>
    </row>
    <row r="52" spans="1:17" x14ac:dyDescent="0.25">
      <c r="A52" s="6">
        <v>49</v>
      </c>
      <c r="B52" s="7">
        <v>2018020506</v>
      </c>
      <c r="C52" s="5" t="s">
        <v>143</v>
      </c>
      <c r="D52" s="6" t="s">
        <v>14</v>
      </c>
      <c r="E52" s="7" t="s">
        <v>63</v>
      </c>
      <c r="F52" s="7">
        <v>3</v>
      </c>
      <c r="G52" s="6">
        <v>26</v>
      </c>
      <c r="H52" s="8">
        <v>3300000</v>
      </c>
      <c r="I52" s="7" t="s">
        <v>144</v>
      </c>
      <c r="J52" s="5"/>
      <c r="K52" s="5"/>
      <c r="L52" s="5"/>
      <c r="M52" s="5"/>
      <c r="N52" s="5"/>
      <c r="O52" s="5"/>
      <c r="P52" s="5"/>
      <c r="Q52" s="5"/>
    </row>
    <row r="53" spans="1:17" x14ac:dyDescent="0.25">
      <c r="A53" s="6">
        <v>50</v>
      </c>
      <c r="B53" s="7">
        <v>2017020275</v>
      </c>
      <c r="C53" s="5" t="s">
        <v>145</v>
      </c>
      <c r="D53" s="6" t="s">
        <v>14</v>
      </c>
      <c r="E53" s="7" t="s">
        <v>142</v>
      </c>
      <c r="F53" s="7">
        <v>5</v>
      </c>
      <c r="G53" s="6">
        <v>35</v>
      </c>
      <c r="H53" s="8">
        <v>1500000</v>
      </c>
      <c r="I53" s="7" t="s">
        <v>146</v>
      </c>
      <c r="J53" s="5"/>
      <c r="K53" s="5"/>
      <c r="L53" s="5"/>
      <c r="M53" s="5"/>
      <c r="N53" s="5"/>
      <c r="O53" s="5"/>
      <c r="P53" s="5"/>
      <c r="Q53" s="5"/>
    </row>
    <row r="54" spans="1:17" x14ac:dyDescent="0.25">
      <c r="A54" s="6">
        <v>51</v>
      </c>
      <c r="B54" s="7">
        <v>2018020151</v>
      </c>
      <c r="C54" s="5" t="s">
        <v>147</v>
      </c>
      <c r="D54" s="6" t="s">
        <v>14</v>
      </c>
      <c r="E54" s="7" t="s">
        <v>149</v>
      </c>
      <c r="F54" s="7">
        <v>3</v>
      </c>
      <c r="G54" s="6">
        <v>20</v>
      </c>
      <c r="H54" s="8">
        <v>2000000</v>
      </c>
      <c r="I54" s="7" t="s">
        <v>148</v>
      </c>
      <c r="J54" s="5"/>
      <c r="K54" s="5"/>
      <c r="L54" s="5"/>
      <c r="M54" s="5"/>
      <c r="N54" s="5"/>
      <c r="O54" s="5"/>
      <c r="P54" s="5"/>
      <c r="Q54" s="5"/>
    </row>
    <row r="55" spans="1:17" x14ac:dyDescent="0.25">
      <c r="A55" s="14">
        <v>52</v>
      </c>
      <c r="B55" s="7">
        <v>2018020358</v>
      </c>
      <c r="C55" s="5" t="s">
        <v>150</v>
      </c>
      <c r="D55" s="6" t="s">
        <v>14</v>
      </c>
      <c r="E55" s="7" t="s">
        <v>149</v>
      </c>
      <c r="F55" s="7">
        <v>3</v>
      </c>
      <c r="G55" s="6">
        <v>6</v>
      </c>
      <c r="H55" s="8">
        <v>1500000</v>
      </c>
      <c r="I55" s="7" t="s">
        <v>151</v>
      </c>
      <c r="J55" s="5"/>
      <c r="K55" s="5"/>
      <c r="L55" s="5"/>
      <c r="M55" s="5"/>
      <c r="N55" s="5"/>
      <c r="O55" s="5"/>
      <c r="P55" s="5"/>
      <c r="Q55" s="5"/>
    </row>
    <row r="56" spans="1:17" x14ac:dyDescent="0.25">
      <c r="A56" s="6">
        <v>53</v>
      </c>
      <c r="B56" s="7">
        <v>2017020170</v>
      </c>
      <c r="C56" s="5" t="s">
        <v>152</v>
      </c>
      <c r="D56" s="6" t="s">
        <v>14</v>
      </c>
      <c r="E56" s="7" t="s">
        <v>66</v>
      </c>
      <c r="F56" s="7">
        <v>5</v>
      </c>
      <c r="G56" s="6">
        <v>32</v>
      </c>
      <c r="H56" s="8">
        <v>1500000</v>
      </c>
      <c r="I56" s="7" t="s">
        <v>153</v>
      </c>
      <c r="J56" s="5"/>
      <c r="K56" s="5"/>
      <c r="L56" s="5"/>
      <c r="M56" s="5"/>
      <c r="N56" s="5"/>
      <c r="O56" s="5"/>
      <c r="P56" s="5"/>
      <c r="Q56" s="5"/>
    </row>
    <row r="57" spans="1:17" hidden="1" x14ac:dyDescent="0.25">
      <c r="A57" s="6">
        <v>54</v>
      </c>
      <c r="B57" s="7">
        <v>2017030052</v>
      </c>
      <c r="C57" s="5" t="s">
        <v>155</v>
      </c>
      <c r="D57" s="17" t="s">
        <v>50</v>
      </c>
      <c r="E57" s="7" t="s">
        <v>142</v>
      </c>
      <c r="F57" s="7">
        <v>5</v>
      </c>
      <c r="G57" s="6">
        <v>6</v>
      </c>
      <c r="H57" s="8">
        <v>2000000</v>
      </c>
      <c r="I57" s="7" t="s">
        <v>154</v>
      </c>
      <c r="J57" s="5"/>
      <c r="K57" s="5"/>
      <c r="L57" s="5"/>
      <c r="M57" s="5"/>
      <c r="N57" s="5"/>
      <c r="O57" s="5"/>
      <c r="P57" s="5"/>
      <c r="Q57" s="5"/>
    </row>
    <row r="58" spans="1:17" x14ac:dyDescent="0.25">
      <c r="A58" s="6">
        <v>55</v>
      </c>
      <c r="B58" s="7">
        <v>2016020676</v>
      </c>
      <c r="C58" s="5" t="s">
        <v>156</v>
      </c>
      <c r="D58" s="6" t="s">
        <v>14</v>
      </c>
      <c r="E58" s="7" t="s">
        <v>158</v>
      </c>
      <c r="F58" s="7">
        <v>7</v>
      </c>
      <c r="G58" s="6">
        <v>26</v>
      </c>
      <c r="H58" s="8">
        <v>2000000</v>
      </c>
      <c r="I58" s="7" t="s">
        <v>157</v>
      </c>
      <c r="J58" s="5"/>
      <c r="K58" s="5"/>
      <c r="L58" s="5"/>
      <c r="M58" s="5"/>
      <c r="N58" s="5"/>
      <c r="O58" s="5"/>
      <c r="P58" s="5"/>
      <c r="Q58" s="5"/>
    </row>
    <row r="59" spans="1:17" x14ac:dyDescent="0.25">
      <c r="A59" s="6">
        <v>56</v>
      </c>
      <c r="B59" s="7">
        <v>2016021325</v>
      </c>
      <c r="C59" s="5" t="s">
        <v>159</v>
      </c>
      <c r="D59" s="6" t="s">
        <v>14</v>
      </c>
      <c r="E59" s="7" t="s">
        <v>161</v>
      </c>
      <c r="F59" s="7">
        <v>7</v>
      </c>
      <c r="G59" s="6">
        <v>12</v>
      </c>
      <c r="H59" s="15">
        <v>4000000</v>
      </c>
      <c r="I59" s="7" t="s">
        <v>160</v>
      </c>
      <c r="J59" s="5"/>
      <c r="K59" s="5"/>
      <c r="L59" s="5"/>
      <c r="M59" s="5"/>
      <c r="N59" s="5"/>
      <c r="O59" s="5"/>
      <c r="P59" s="5"/>
      <c r="Q59" s="5"/>
    </row>
    <row r="60" spans="1:17" x14ac:dyDescent="0.25">
      <c r="A60" s="6">
        <v>57</v>
      </c>
      <c r="B60" s="7">
        <v>2016020594</v>
      </c>
      <c r="C60" s="5" t="s">
        <v>162</v>
      </c>
      <c r="D60" s="6" t="s">
        <v>14</v>
      </c>
      <c r="E60" s="7" t="s">
        <v>44</v>
      </c>
      <c r="F60" s="7">
        <v>7</v>
      </c>
      <c r="G60" s="6">
        <v>26</v>
      </c>
      <c r="H60" s="8">
        <v>800000</v>
      </c>
      <c r="I60" s="7" t="s">
        <v>163</v>
      </c>
      <c r="J60" s="5"/>
      <c r="K60" s="5"/>
      <c r="L60" s="5"/>
      <c r="M60" s="5"/>
      <c r="N60" s="5"/>
      <c r="O60" s="5"/>
      <c r="P60" s="5"/>
      <c r="Q60" s="5"/>
    </row>
    <row r="61" spans="1:17" x14ac:dyDescent="0.25">
      <c r="A61" s="6">
        <v>58</v>
      </c>
      <c r="B61" s="7">
        <v>2018020128</v>
      </c>
      <c r="C61" s="5" t="s">
        <v>164</v>
      </c>
      <c r="D61" s="6" t="s">
        <v>14</v>
      </c>
      <c r="E61" s="7" t="s">
        <v>166</v>
      </c>
      <c r="F61" s="7">
        <v>3</v>
      </c>
      <c r="G61" s="6">
        <v>14</v>
      </c>
      <c r="H61" s="8">
        <v>3232500</v>
      </c>
      <c r="I61" s="7" t="s">
        <v>165</v>
      </c>
      <c r="J61" s="5"/>
      <c r="K61" s="5"/>
      <c r="L61" s="5"/>
      <c r="M61" s="5"/>
      <c r="N61" s="5"/>
      <c r="O61" s="5"/>
      <c r="P61" s="5"/>
      <c r="Q61" s="5"/>
    </row>
    <row r="62" spans="1:17" x14ac:dyDescent="0.25">
      <c r="A62" s="6">
        <v>59</v>
      </c>
      <c r="B62" s="7">
        <v>2018020177</v>
      </c>
      <c r="C62" s="5" t="s">
        <v>167</v>
      </c>
      <c r="D62" s="6" t="s">
        <v>14</v>
      </c>
      <c r="E62" s="7" t="s">
        <v>76</v>
      </c>
      <c r="F62" s="7">
        <v>3</v>
      </c>
      <c r="G62" s="6">
        <v>22</v>
      </c>
      <c r="H62" s="8">
        <v>2132188</v>
      </c>
      <c r="I62" s="7" t="s">
        <v>168</v>
      </c>
      <c r="J62" s="5"/>
      <c r="K62" s="5"/>
      <c r="L62" s="5"/>
      <c r="M62" s="5"/>
      <c r="N62" s="5"/>
      <c r="O62" s="5"/>
      <c r="P62" s="5"/>
      <c r="Q62" s="5"/>
    </row>
    <row r="63" spans="1:17" x14ac:dyDescent="0.25">
      <c r="A63" s="6">
        <v>60</v>
      </c>
      <c r="B63" s="7">
        <v>2016020169</v>
      </c>
      <c r="C63" s="5" t="s">
        <v>169</v>
      </c>
      <c r="D63" s="6" t="s">
        <v>14</v>
      </c>
      <c r="E63" s="7" t="s">
        <v>80</v>
      </c>
      <c r="F63" s="7">
        <v>7</v>
      </c>
      <c r="G63" s="6">
        <v>14</v>
      </c>
      <c r="H63" s="8">
        <v>2100000</v>
      </c>
      <c r="I63" s="7" t="s">
        <v>170</v>
      </c>
      <c r="J63" s="5"/>
      <c r="K63" s="5"/>
      <c r="L63" s="5"/>
      <c r="M63" s="5"/>
      <c r="N63" s="5"/>
      <c r="O63" s="5"/>
      <c r="P63" s="5"/>
      <c r="Q63" s="5"/>
    </row>
    <row r="64" spans="1:17" x14ac:dyDescent="0.25">
      <c r="A64" s="6">
        <v>61</v>
      </c>
      <c r="B64" s="7">
        <v>2016020130</v>
      </c>
      <c r="C64" s="5" t="s">
        <v>171</v>
      </c>
      <c r="D64" s="6" t="s">
        <v>14</v>
      </c>
      <c r="E64" s="7" t="s">
        <v>173</v>
      </c>
      <c r="F64" s="7">
        <v>7</v>
      </c>
      <c r="G64" s="6">
        <v>16</v>
      </c>
      <c r="H64" s="8">
        <v>5000000</v>
      </c>
      <c r="I64" s="7" t="s">
        <v>172</v>
      </c>
      <c r="J64" s="5"/>
      <c r="K64" s="5"/>
      <c r="L64" s="5"/>
      <c r="M64" s="5"/>
      <c r="N64" s="5"/>
      <c r="O64" s="5"/>
      <c r="P64" s="5"/>
      <c r="Q64" s="5"/>
    </row>
    <row r="65" spans="1:17" x14ac:dyDescent="0.25">
      <c r="A65" s="6">
        <v>62</v>
      </c>
      <c r="B65" s="7">
        <v>2017020885</v>
      </c>
      <c r="C65" s="5" t="s">
        <v>174</v>
      </c>
      <c r="D65" s="6" t="s">
        <v>14</v>
      </c>
      <c r="E65" s="7" t="s">
        <v>175</v>
      </c>
      <c r="F65" s="7">
        <v>5</v>
      </c>
      <c r="G65" s="6">
        <v>45</v>
      </c>
      <c r="H65" s="8">
        <v>2000000</v>
      </c>
      <c r="I65" s="7" t="s">
        <v>176</v>
      </c>
      <c r="J65" s="5"/>
      <c r="K65" s="5"/>
      <c r="L65" s="5"/>
      <c r="M65" s="5"/>
      <c r="N65" s="5"/>
      <c r="O65" s="5"/>
      <c r="P65" s="5"/>
      <c r="Q65" s="5"/>
    </row>
    <row r="66" spans="1:17" x14ac:dyDescent="0.25">
      <c r="A66" s="6">
        <v>63</v>
      </c>
      <c r="B66" s="7">
        <v>2016020224</v>
      </c>
      <c r="C66" s="5" t="s">
        <v>180</v>
      </c>
      <c r="D66" s="6" t="s">
        <v>14</v>
      </c>
      <c r="E66" s="7" t="s">
        <v>179</v>
      </c>
      <c r="F66" s="7">
        <v>7</v>
      </c>
      <c r="G66" s="6">
        <v>37</v>
      </c>
      <c r="H66" s="8">
        <v>2500000</v>
      </c>
      <c r="I66" s="7" t="s">
        <v>178</v>
      </c>
      <c r="J66" s="5"/>
      <c r="K66" s="5"/>
      <c r="L66" s="5"/>
      <c r="M66" s="5"/>
      <c r="N66" s="5"/>
      <c r="O66" s="5"/>
      <c r="P66" s="5"/>
      <c r="Q66" s="5"/>
    </row>
    <row r="67" spans="1:17" x14ac:dyDescent="0.25">
      <c r="A67" s="6">
        <v>64</v>
      </c>
      <c r="B67" s="7">
        <v>2018020346</v>
      </c>
      <c r="C67" s="5" t="s">
        <v>181</v>
      </c>
      <c r="D67" s="6" t="s">
        <v>14</v>
      </c>
      <c r="E67" s="7">
        <v>4</v>
      </c>
      <c r="F67" s="7">
        <v>3</v>
      </c>
      <c r="G67" s="6">
        <v>8</v>
      </c>
      <c r="H67" s="8">
        <v>2000000</v>
      </c>
      <c r="I67" s="7" t="s">
        <v>182</v>
      </c>
      <c r="J67" s="5"/>
      <c r="K67" s="5"/>
      <c r="L67" s="5"/>
      <c r="M67" s="5"/>
      <c r="N67" s="5"/>
      <c r="O67" s="5"/>
      <c r="P67" s="5"/>
      <c r="Q67" s="5"/>
    </row>
    <row r="68" spans="1:17" x14ac:dyDescent="0.25">
      <c r="A68" s="6">
        <v>65</v>
      </c>
      <c r="B68" s="7">
        <v>2018020062</v>
      </c>
      <c r="C68" s="5" t="s">
        <v>183</v>
      </c>
      <c r="D68" s="6" t="s">
        <v>14</v>
      </c>
      <c r="E68" s="7" t="s">
        <v>149</v>
      </c>
      <c r="F68" s="7">
        <v>3</v>
      </c>
      <c r="G68" s="6">
        <v>24</v>
      </c>
      <c r="H68" s="15">
        <v>0</v>
      </c>
      <c r="I68" s="7" t="s">
        <v>184</v>
      </c>
      <c r="J68" s="5"/>
      <c r="K68" s="5"/>
      <c r="L68" s="5"/>
      <c r="M68" s="5"/>
      <c r="N68" s="5"/>
      <c r="O68" s="5"/>
      <c r="P68" s="5"/>
      <c r="Q68" s="5"/>
    </row>
    <row r="69" spans="1:17" x14ac:dyDescent="0.25">
      <c r="A69" s="6">
        <v>66</v>
      </c>
      <c r="B69" s="7">
        <v>2016020467</v>
      </c>
      <c r="C69" s="5" t="s">
        <v>185</v>
      </c>
      <c r="D69" s="6" t="s">
        <v>14</v>
      </c>
      <c r="E69" s="7" t="s">
        <v>44</v>
      </c>
      <c r="F69" s="7">
        <v>7</v>
      </c>
      <c r="G69" s="6">
        <v>14</v>
      </c>
      <c r="H69" s="15">
        <v>2000000</v>
      </c>
      <c r="I69" s="7" t="s">
        <v>186</v>
      </c>
      <c r="J69" s="5"/>
      <c r="K69" s="5"/>
      <c r="L69" s="5"/>
      <c r="M69" s="5"/>
      <c r="N69" s="5"/>
      <c r="O69" s="5"/>
      <c r="P69" s="5"/>
      <c r="Q69" s="5"/>
    </row>
    <row r="70" spans="1:17" hidden="1" x14ac:dyDescent="0.25">
      <c r="A70" s="6">
        <v>67</v>
      </c>
      <c r="B70" s="7">
        <v>2016030160</v>
      </c>
      <c r="C70" s="5" t="s">
        <v>187</v>
      </c>
      <c r="D70" s="17" t="s">
        <v>50</v>
      </c>
      <c r="E70" s="7" t="s">
        <v>189</v>
      </c>
      <c r="F70" s="7">
        <v>7</v>
      </c>
      <c r="G70" s="6">
        <v>18</v>
      </c>
      <c r="H70" s="8">
        <v>2500000</v>
      </c>
      <c r="I70" s="7" t="s">
        <v>188</v>
      </c>
      <c r="J70" s="5" t="s">
        <v>177</v>
      </c>
      <c r="K70" s="5"/>
      <c r="L70" s="5"/>
      <c r="M70" s="5"/>
      <c r="N70" s="5"/>
      <c r="O70" s="5"/>
      <c r="P70" s="5"/>
      <c r="Q70" s="5"/>
    </row>
    <row r="71" spans="1:17" x14ac:dyDescent="0.25">
      <c r="A71" s="6">
        <v>68</v>
      </c>
      <c r="B71" s="7">
        <v>2016020102</v>
      </c>
      <c r="C71" s="5" t="s">
        <v>190</v>
      </c>
      <c r="D71" s="6" t="s">
        <v>14</v>
      </c>
      <c r="E71" s="7" t="s">
        <v>142</v>
      </c>
      <c r="F71" s="7">
        <v>7</v>
      </c>
      <c r="G71" s="6">
        <v>20</v>
      </c>
      <c r="H71" s="8">
        <v>1000000</v>
      </c>
      <c r="I71" s="7" t="s">
        <v>191</v>
      </c>
      <c r="J71" s="5"/>
      <c r="K71" s="5"/>
      <c r="L71" s="5"/>
      <c r="M71" s="5"/>
      <c r="N71" s="5"/>
      <c r="O71" s="5"/>
      <c r="P71" s="5"/>
      <c r="Q71" s="5"/>
    </row>
    <row r="72" spans="1:17" x14ac:dyDescent="0.25">
      <c r="A72" s="6">
        <v>69</v>
      </c>
      <c r="B72" s="7">
        <v>2016020742</v>
      </c>
      <c r="C72" s="5" t="s">
        <v>192</v>
      </c>
      <c r="D72" s="6" t="s">
        <v>14</v>
      </c>
      <c r="E72" s="7" t="s">
        <v>80</v>
      </c>
      <c r="F72" s="7">
        <v>7</v>
      </c>
      <c r="G72" s="6">
        <v>79</v>
      </c>
      <c r="H72" s="15">
        <v>1500000</v>
      </c>
      <c r="I72" s="7" t="s">
        <v>193</v>
      </c>
      <c r="J72" s="5"/>
      <c r="K72" s="5"/>
      <c r="L72" s="5"/>
      <c r="M72" s="5"/>
      <c r="N72" s="5"/>
      <c r="O72" s="5"/>
      <c r="P72" s="5"/>
      <c r="Q72" s="5"/>
    </row>
    <row r="73" spans="1:17" x14ac:dyDescent="0.25">
      <c r="A73" s="6">
        <v>70</v>
      </c>
      <c r="B73" s="7">
        <v>2018020096</v>
      </c>
      <c r="C73" s="5" t="s">
        <v>194</v>
      </c>
      <c r="D73" s="6" t="s">
        <v>14</v>
      </c>
      <c r="E73" s="7" t="s">
        <v>166</v>
      </c>
      <c r="F73" s="7">
        <v>3</v>
      </c>
      <c r="G73" s="6">
        <v>14</v>
      </c>
      <c r="H73" s="8">
        <v>2325000</v>
      </c>
      <c r="I73" s="7" t="s">
        <v>195</v>
      </c>
      <c r="J73" s="5"/>
      <c r="K73" s="5"/>
      <c r="L73" s="5"/>
      <c r="M73" s="5"/>
      <c r="N73" s="5"/>
      <c r="O73" s="5"/>
      <c r="P73" s="5"/>
      <c r="Q73" s="5"/>
    </row>
    <row r="74" spans="1:17" x14ac:dyDescent="0.25">
      <c r="A74" s="6">
        <v>71</v>
      </c>
      <c r="B74" s="7">
        <v>2018020794</v>
      </c>
      <c r="C74" s="5" t="s">
        <v>196</v>
      </c>
      <c r="D74" s="6" t="s">
        <v>14</v>
      </c>
      <c r="E74" s="7" t="s">
        <v>76</v>
      </c>
      <c r="F74" s="7">
        <v>3</v>
      </c>
      <c r="G74" s="6">
        <v>10</v>
      </c>
      <c r="H74" s="8">
        <v>2000000</v>
      </c>
      <c r="I74" s="7" t="s">
        <v>197</v>
      </c>
      <c r="J74" s="5"/>
      <c r="K74" s="5"/>
      <c r="L74" s="5"/>
      <c r="M74" s="5"/>
      <c r="N74" s="5"/>
      <c r="O74" s="5"/>
      <c r="P74" s="5"/>
      <c r="Q74" s="5"/>
    </row>
    <row r="75" spans="1:17" hidden="1" x14ac:dyDescent="0.25">
      <c r="A75" s="6">
        <v>72</v>
      </c>
      <c r="B75" s="7">
        <v>2016030098</v>
      </c>
      <c r="C75" s="5" t="s">
        <v>198</v>
      </c>
      <c r="D75" s="17" t="s">
        <v>50</v>
      </c>
      <c r="E75" s="7" t="s">
        <v>200</v>
      </c>
      <c r="F75" s="7">
        <v>7</v>
      </c>
      <c r="G75" s="6">
        <v>12</v>
      </c>
      <c r="H75" s="8">
        <v>3000000</v>
      </c>
      <c r="I75" s="7" t="s">
        <v>199</v>
      </c>
      <c r="J75" s="5"/>
      <c r="K75" s="5"/>
      <c r="L75" s="5"/>
      <c r="M75" s="5"/>
      <c r="N75" s="5"/>
      <c r="O75" s="5"/>
      <c r="P75" s="5"/>
      <c r="Q75" s="5"/>
    </row>
    <row r="76" spans="1:17" x14ac:dyDescent="0.25">
      <c r="A76" s="6">
        <v>73</v>
      </c>
      <c r="B76" s="7">
        <v>2016020163</v>
      </c>
      <c r="C76" s="5" t="s">
        <v>201</v>
      </c>
      <c r="D76" s="6" t="s">
        <v>14</v>
      </c>
      <c r="E76" s="7" t="s">
        <v>203</v>
      </c>
      <c r="F76" s="7">
        <v>7</v>
      </c>
      <c r="G76" s="6">
        <v>12</v>
      </c>
      <c r="H76" s="8">
        <v>2350000</v>
      </c>
      <c r="I76" s="7" t="s">
        <v>202</v>
      </c>
      <c r="J76" s="5"/>
      <c r="K76" s="5"/>
      <c r="L76" s="5"/>
      <c r="M76" s="5"/>
      <c r="N76" s="5"/>
      <c r="O76" s="5"/>
      <c r="P76" s="5"/>
      <c r="Q76" s="5"/>
    </row>
    <row r="77" spans="1:17" x14ac:dyDescent="0.25">
      <c r="A77" s="6">
        <v>74</v>
      </c>
      <c r="B77" s="7">
        <v>2017020099</v>
      </c>
      <c r="C77" s="5" t="s">
        <v>204</v>
      </c>
      <c r="D77" s="6" t="s">
        <v>14</v>
      </c>
      <c r="E77" s="7" t="s">
        <v>206</v>
      </c>
      <c r="F77" s="7">
        <v>5</v>
      </c>
      <c r="G77" s="6">
        <v>63</v>
      </c>
      <c r="H77" s="8">
        <v>3085450</v>
      </c>
      <c r="I77" s="7" t="s">
        <v>205</v>
      </c>
      <c r="J77" s="5"/>
      <c r="K77" s="5"/>
      <c r="L77" s="5"/>
      <c r="M77" s="5"/>
      <c r="N77" s="5"/>
      <c r="O77" s="5"/>
      <c r="P77" s="5"/>
      <c r="Q77" s="5"/>
    </row>
    <row r="78" spans="1:17" hidden="1" x14ac:dyDescent="0.25">
      <c r="A78" s="6">
        <v>75</v>
      </c>
      <c r="B78" s="7">
        <v>2016030149</v>
      </c>
      <c r="C78" s="5" t="s">
        <v>207</v>
      </c>
      <c r="D78" s="17" t="s">
        <v>50</v>
      </c>
      <c r="E78" s="7" t="s">
        <v>209</v>
      </c>
      <c r="F78" s="7">
        <v>7</v>
      </c>
      <c r="G78" s="6">
        <v>16</v>
      </c>
      <c r="H78" s="8">
        <v>2000000</v>
      </c>
      <c r="I78" s="7" t="s">
        <v>208</v>
      </c>
      <c r="J78" s="5"/>
      <c r="K78" s="5"/>
      <c r="L78" s="5"/>
      <c r="M78" s="5"/>
      <c r="N78" s="5"/>
      <c r="O78" s="5"/>
      <c r="P78" s="5"/>
      <c r="Q78" s="5"/>
    </row>
    <row r="79" spans="1:17" hidden="1" x14ac:dyDescent="0.25">
      <c r="A79" s="6">
        <v>76</v>
      </c>
      <c r="B79" s="7">
        <v>2016030135</v>
      </c>
      <c r="C79" s="5" t="s">
        <v>210</v>
      </c>
      <c r="D79" s="17" t="s">
        <v>50</v>
      </c>
      <c r="E79" s="7" t="s">
        <v>212</v>
      </c>
      <c r="F79" s="7">
        <v>7</v>
      </c>
      <c r="G79" s="6">
        <v>14</v>
      </c>
      <c r="H79" s="8">
        <v>3131500</v>
      </c>
      <c r="I79" s="7" t="s">
        <v>211</v>
      </c>
      <c r="J79" s="5"/>
      <c r="K79" s="5"/>
      <c r="L79" s="5"/>
      <c r="M79" s="5"/>
      <c r="N79" s="5"/>
      <c r="O79" s="5"/>
      <c r="P79" s="5"/>
      <c r="Q79" s="5"/>
    </row>
    <row r="80" spans="1:17" x14ac:dyDescent="0.25">
      <c r="A80" s="6">
        <v>77</v>
      </c>
      <c r="B80" s="7">
        <v>2018020624</v>
      </c>
      <c r="C80" s="5" t="s">
        <v>213</v>
      </c>
      <c r="D80" s="6" t="s">
        <v>14</v>
      </c>
      <c r="E80" s="7" t="s">
        <v>80</v>
      </c>
      <c r="F80" s="7">
        <v>3</v>
      </c>
      <c r="G80" s="6">
        <v>4</v>
      </c>
      <c r="H80" s="8">
        <v>1000000</v>
      </c>
      <c r="I80" s="7" t="s">
        <v>214</v>
      </c>
      <c r="J80" s="5"/>
      <c r="K80" s="5"/>
      <c r="L80" s="5"/>
      <c r="M80" s="5"/>
      <c r="N80" s="5"/>
      <c r="O80" s="5"/>
      <c r="P80" s="5"/>
      <c r="Q80" s="5"/>
    </row>
    <row r="81" spans="1:17" x14ac:dyDescent="0.25">
      <c r="A81" s="6">
        <v>78</v>
      </c>
      <c r="B81" s="7">
        <v>2018020752</v>
      </c>
      <c r="C81" s="5" t="s">
        <v>215</v>
      </c>
      <c r="D81" s="6" t="s">
        <v>14</v>
      </c>
      <c r="E81" s="7" t="s">
        <v>189</v>
      </c>
      <c r="F81" s="7">
        <v>3</v>
      </c>
      <c r="G81" s="6">
        <v>12</v>
      </c>
      <c r="H81" s="8">
        <v>2200000</v>
      </c>
      <c r="I81" s="7" t="s">
        <v>216</v>
      </c>
      <c r="J81" s="5"/>
      <c r="K81" s="5"/>
      <c r="L81" s="5"/>
      <c r="M81" s="5"/>
      <c r="N81" s="5"/>
      <c r="O81" s="5"/>
      <c r="P81" s="5"/>
      <c r="Q81" s="5"/>
    </row>
    <row r="82" spans="1:17" hidden="1" x14ac:dyDescent="0.25">
      <c r="A82" s="6">
        <v>79</v>
      </c>
      <c r="B82" s="7">
        <v>2016030136</v>
      </c>
      <c r="C82" s="5" t="s">
        <v>217</v>
      </c>
      <c r="D82" s="17" t="s">
        <v>50</v>
      </c>
      <c r="E82" s="7" t="s">
        <v>219</v>
      </c>
      <c r="F82" s="7">
        <v>7</v>
      </c>
      <c r="G82" s="6">
        <v>24</v>
      </c>
      <c r="H82" s="8">
        <v>1000000</v>
      </c>
      <c r="I82" s="7" t="s">
        <v>218</v>
      </c>
      <c r="J82" s="5"/>
      <c r="K82" s="5"/>
      <c r="L82" s="5"/>
      <c r="M82" s="5"/>
      <c r="N82" s="5"/>
      <c r="O82" s="5"/>
      <c r="P82" s="5"/>
      <c r="Q82" s="5"/>
    </row>
    <row r="83" spans="1:17" x14ac:dyDescent="0.25">
      <c r="A83" s="6">
        <v>80</v>
      </c>
      <c r="B83" s="7">
        <v>2018020517</v>
      </c>
      <c r="C83" s="5" t="s">
        <v>220</v>
      </c>
      <c r="D83" s="6" t="s">
        <v>14</v>
      </c>
      <c r="E83" s="7" t="s">
        <v>94</v>
      </c>
      <c r="F83" s="7">
        <v>3</v>
      </c>
      <c r="G83" s="6">
        <v>2</v>
      </c>
      <c r="H83" s="15">
        <v>0</v>
      </c>
      <c r="I83" s="7" t="s">
        <v>221</v>
      </c>
      <c r="J83" s="5"/>
      <c r="K83" s="5"/>
      <c r="L83" s="5"/>
      <c r="M83" s="5"/>
      <c r="N83" s="5"/>
      <c r="O83" s="5"/>
      <c r="P83" s="5"/>
      <c r="Q83" s="5"/>
    </row>
    <row r="84" spans="1:17" x14ac:dyDescent="0.25">
      <c r="A84" s="6">
        <v>81</v>
      </c>
      <c r="B84" s="7">
        <v>2017020261</v>
      </c>
      <c r="C84" s="5" t="s">
        <v>222</v>
      </c>
      <c r="D84" s="6" t="s">
        <v>14</v>
      </c>
      <c r="E84" s="7" t="s">
        <v>45</v>
      </c>
      <c r="F84" s="7">
        <v>5</v>
      </c>
      <c r="G84" s="6">
        <v>16</v>
      </c>
      <c r="H84" s="8">
        <v>2500000</v>
      </c>
      <c r="I84" s="7" t="s">
        <v>223</v>
      </c>
      <c r="J84" s="5"/>
      <c r="K84" s="5"/>
      <c r="L84" s="5"/>
      <c r="M84" s="5"/>
      <c r="N84" s="5"/>
      <c r="O84" s="5"/>
      <c r="P84" s="5"/>
      <c r="Q84" s="5"/>
    </row>
    <row r="85" spans="1:17" x14ac:dyDescent="0.25">
      <c r="A85" s="6">
        <v>82</v>
      </c>
      <c r="B85" s="7">
        <v>2017020554</v>
      </c>
      <c r="C85" s="5" t="s">
        <v>224</v>
      </c>
      <c r="D85" s="6" t="s">
        <v>14</v>
      </c>
      <c r="E85" s="7" t="s">
        <v>173</v>
      </c>
      <c r="F85" s="7">
        <v>5</v>
      </c>
      <c r="G85" s="6">
        <v>23</v>
      </c>
      <c r="H85" s="8">
        <v>1600000</v>
      </c>
      <c r="I85" s="7" t="s">
        <v>225</v>
      </c>
      <c r="J85" s="5"/>
      <c r="K85" s="5"/>
      <c r="L85" s="5"/>
      <c r="M85" s="5"/>
      <c r="N85" s="5"/>
      <c r="O85" s="5"/>
      <c r="P85" s="5"/>
      <c r="Q85" s="5"/>
    </row>
    <row r="86" spans="1:17" hidden="1" x14ac:dyDescent="0.25">
      <c r="A86" s="6">
        <v>83</v>
      </c>
      <c r="B86" s="7">
        <v>2017030040</v>
      </c>
      <c r="C86" s="5" t="s">
        <v>226</v>
      </c>
      <c r="D86" s="17" t="s">
        <v>50</v>
      </c>
      <c r="E86" s="7" t="s">
        <v>228</v>
      </c>
      <c r="F86" s="7">
        <v>5</v>
      </c>
      <c r="G86" s="6">
        <v>10</v>
      </c>
      <c r="H86" s="8">
        <v>1000000</v>
      </c>
      <c r="I86" s="7" t="s">
        <v>227</v>
      </c>
      <c r="J86" s="5"/>
      <c r="K86" s="5"/>
      <c r="L86" s="5"/>
      <c r="M86" s="5"/>
      <c r="N86" s="5"/>
      <c r="O86" s="5"/>
      <c r="P86" s="5"/>
      <c r="Q86" s="5"/>
    </row>
    <row r="87" spans="1:17" hidden="1" x14ac:dyDescent="0.25">
      <c r="A87" s="6">
        <v>84</v>
      </c>
      <c r="B87" s="7">
        <v>2017030034</v>
      </c>
      <c r="C87" s="5" t="s">
        <v>229</v>
      </c>
      <c r="D87" s="17" t="s">
        <v>50</v>
      </c>
      <c r="E87" s="7" t="s">
        <v>101</v>
      </c>
      <c r="F87" s="7">
        <v>5</v>
      </c>
      <c r="G87" s="6">
        <v>13</v>
      </c>
      <c r="H87" s="8">
        <v>2000000</v>
      </c>
      <c r="I87" s="7" t="s">
        <v>230</v>
      </c>
      <c r="J87" s="5"/>
      <c r="K87" s="5"/>
      <c r="L87" s="5"/>
      <c r="M87" s="5"/>
      <c r="N87" s="5"/>
      <c r="O87" s="5"/>
      <c r="P87" s="5"/>
      <c r="Q87" s="5"/>
    </row>
    <row r="88" spans="1:17" hidden="1" x14ac:dyDescent="0.25">
      <c r="A88" s="6">
        <v>85</v>
      </c>
      <c r="B88" s="7">
        <v>2018030079</v>
      </c>
      <c r="C88" s="5" t="s">
        <v>231</v>
      </c>
      <c r="D88" s="17" t="s">
        <v>50</v>
      </c>
      <c r="E88" s="7" t="s">
        <v>233</v>
      </c>
      <c r="F88" s="7">
        <v>3</v>
      </c>
      <c r="G88" s="6">
        <v>6</v>
      </c>
      <c r="H88" s="8">
        <v>3000000</v>
      </c>
      <c r="I88" s="7" t="s">
        <v>232</v>
      </c>
      <c r="J88" s="5"/>
      <c r="K88" s="5"/>
      <c r="L88" s="5"/>
      <c r="M88" s="5"/>
      <c r="N88" s="5"/>
      <c r="O88" s="5"/>
      <c r="P88" s="5"/>
      <c r="Q88" s="5"/>
    </row>
    <row r="89" spans="1:17" hidden="1" x14ac:dyDescent="0.25">
      <c r="A89" s="6">
        <v>86</v>
      </c>
      <c r="B89" s="7">
        <v>2018030043</v>
      </c>
      <c r="C89" s="5" t="s">
        <v>234</v>
      </c>
      <c r="D89" s="17" t="s">
        <v>50</v>
      </c>
      <c r="E89" s="7" t="s">
        <v>179</v>
      </c>
      <c r="F89" s="7">
        <v>3</v>
      </c>
      <c r="G89" s="6">
        <v>6</v>
      </c>
      <c r="H89" s="8">
        <v>1500000</v>
      </c>
      <c r="I89" s="7" t="s">
        <v>235</v>
      </c>
      <c r="J89" s="5"/>
      <c r="K89" s="5"/>
      <c r="L89" s="5"/>
      <c r="M89" s="5"/>
      <c r="N89" s="5"/>
      <c r="O89" s="5"/>
      <c r="P89" s="5"/>
      <c r="Q89" s="5"/>
    </row>
    <row r="90" spans="1:17" x14ac:dyDescent="0.25">
      <c r="A90" s="6">
        <v>87</v>
      </c>
      <c r="B90" s="7">
        <v>2017020359</v>
      </c>
      <c r="C90" s="5" t="s">
        <v>236</v>
      </c>
      <c r="D90" s="6" t="s">
        <v>14</v>
      </c>
      <c r="E90" s="7" t="s">
        <v>118</v>
      </c>
      <c r="F90" s="7">
        <v>5</v>
      </c>
      <c r="G90" s="6">
        <v>16</v>
      </c>
      <c r="H90" s="8">
        <v>3000000</v>
      </c>
      <c r="I90" s="7" t="s">
        <v>237</v>
      </c>
      <c r="J90" s="5"/>
      <c r="K90" s="5"/>
      <c r="L90" s="5"/>
      <c r="M90" s="5"/>
      <c r="N90" s="5"/>
      <c r="O90" s="5"/>
      <c r="P90" s="5"/>
      <c r="Q90" s="5"/>
    </row>
    <row r="91" spans="1:17" x14ac:dyDescent="0.25">
      <c r="A91" s="6">
        <v>88</v>
      </c>
      <c r="B91" s="7">
        <v>2017020015</v>
      </c>
      <c r="C91" s="5" t="s">
        <v>238</v>
      </c>
      <c r="D91" s="6" t="s">
        <v>14</v>
      </c>
      <c r="E91" s="7" t="s">
        <v>149</v>
      </c>
      <c r="F91" s="7">
        <v>5</v>
      </c>
      <c r="G91" s="6">
        <v>16</v>
      </c>
      <c r="H91" s="8">
        <v>3000000</v>
      </c>
      <c r="I91" s="7" t="s">
        <v>239</v>
      </c>
      <c r="J91" s="5"/>
      <c r="K91" s="5"/>
      <c r="L91" s="5"/>
      <c r="M91" s="5"/>
      <c r="N91" s="5"/>
      <c r="O91" s="5"/>
      <c r="P91" s="5"/>
      <c r="Q91" s="5"/>
    </row>
    <row r="92" spans="1:17" x14ac:dyDescent="0.25">
      <c r="A92" s="6">
        <v>89</v>
      </c>
      <c r="B92" s="7">
        <v>2017020931</v>
      </c>
      <c r="C92" s="5" t="s">
        <v>240</v>
      </c>
      <c r="D92" s="6" t="s">
        <v>14</v>
      </c>
      <c r="E92" s="7" t="s">
        <v>242</v>
      </c>
      <c r="F92" s="7">
        <v>5</v>
      </c>
      <c r="G92" s="6">
        <v>16</v>
      </c>
      <c r="H92" s="8">
        <v>900000</v>
      </c>
      <c r="I92" s="7" t="s">
        <v>241</v>
      </c>
      <c r="J92" s="5"/>
      <c r="K92" s="5"/>
      <c r="L92" s="5"/>
      <c r="M92" s="5"/>
      <c r="N92" s="5"/>
      <c r="O92" s="5"/>
      <c r="P92" s="5"/>
      <c r="Q92" s="5"/>
    </row>
    <row r="93" spans="1:17" hidden="1" x14ac:dyDescent="0.25">
      <c r="A93" s="6">
        <v>90</v>
      </c>
      <c r="B93" s="7">
        <v>2018030058</v>
      </c>
      <c r="C93" s="5" t="s">
        <v>243</v>
      </c>
      <c r="D93" s="17" t="s">
        <v>50</v>
      </c>
      <c r="E93" s="7" t="s">
        <v>245</v>
      </c>
      <c r="F93" s="7">
        <v>3</v>
      </c>
      <c r="G93" s="6">
        <v>10</v>
      </c>
      <c r="H93" s="8">
        <v>2500000</v>
      </c>
      <c r="I93" s="7" t="s">
        <v>244</v>
      </c>
      <c r="J93" s="5"/>
      <c r="K93" s="5"/>
      <c r="L93" s="5"/>
      <c r="M93" s="5"/>
      <c r="N93" s="5"/>
      <c r="O93" s="5"/>
      <c r="P93" s="5"/>
      <c r="Q93" s="5"/>
    </row>
    <row r="94" spans="1:17" hidden="1" x14ac:dyDescent="0.25">
      <c r="A94" s="6">
        <v>91</v>
      </c>
      <c r="B94" s="7">
        <v>2018030063</v>
      </c>
      <c r="C94" s="5" t="s">
        <v>246</v>
      </c>
      <c r="D94" s="17" t="s">
        <v>50</v>
      </c>
      <c r="E94" s="7" t="s">
        <v>46</v>
      </c>
      <c r="F94" s="7">
        <v>3</v>
      </c>
      <c r="G94" s="6">
        <v>5</v>
      </c>
      <c r="H94" s="8">
        <v>0</v>
      </c>
      <c r="I94" s="7" t="s">
        <v>247</v>
      </c>
      <c r="J94" s="5"/>
      <c r="K94" s="5"/>
      <c r="L94" s="5"/>
      <c r="M94" s="5"/>
      <c r="N94" s="5"/>
      <c r="O94" s="5"/>
      <c r="P94" s="5"/>
      <c r="Q94" s="5"/>
    </row>
    <row r="95" spans="1:17" hidden="1" x14ac:dyDescent="0.25">
      <c r="A95" s="6">
        <v>92</v>
      </c>
      <c r="B95" s="7">
        <v>2016030029</v>
      </c>
      <c r="C95" s="5" t="s">
        <v>248</v>
      </c>
      <c r="D95" s="17" t="s">
        <v>50</v>
      </c>
      <c r="E95" s="7" t="s">
        <v>149</v>
      </c>
      <c r="F95" s="7">
        <v>7</v>
      </c>
      <c r="G95" s="6">
        <v>18</v>
      </c>
      <c r="H95" s="8">
        <v>3923189</v>
      </c>
      <c r="I95" s="7" t="s">
        <v>249</v>
      </c>
      <c r="J95" s="5"/>
      <c r="K95" s="5"/>
      <c r="L95" s="5"/>
      <c r="M95" s="5"/>
      <c r="N95" s="5"/>
      <c r="O95" s="5"/>
      <c r="P95" s="5"/>
      <c r="Q95" s="5"/>
    </row>
    <row r="96" spans="1:17" hidden="1" x14ac:dyDescent="0.25">
      <c r="A96" s="6">
        <v>93</v>
      </c>
      <c r="B96" s="7">
        <v>2016030125</v>
      </c>
      <c r="C96" s="5" t="s">
        <v>250</v>
      </c>
      <c r="D96" s="17" t="s">
        <v>50</v>
      </c>
      <c r="E96" s="7" t="s">
        <v>46</v>
      </c>
      <c r="F96" s="7">
        <v>7</v>
      </c>
      <c r="G96" s="6">
        <v>14</v>
      </c>
      <c r="H96" s="15">
        <v>750000</v>
      </c>
      <c r="I96" s="7" t="s">
        <v>251</v>
      </c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16">
        <v>94</v>
      </c>
      <c r="B97" s="7">
        <v>2016020940</v>
      </c>
      <c r="C97" s="5" t="s">
        <v>252</v>
      </c>
      <c r="D97" s="6" t="s">
        <v>14</v>
      </c>
      <c r="E97" s="7" t="s">
        <v>113</v>
      </c>
      <c r="F97" s="7">
        <v>7</v>
      </c>
      <c r="G97" s="6">
        <v>51</v>
      </c>
      <c r="H97" s="8">
        <v>1000000</v>
      </c>
      <c r="I97" s="7" t="s">
        <v>253</v>
      </c>
      <c r="J97" s="5"/>
      <c r="K97" s="5"/>
      <c r="L97" s="5"/>
      <c r="M97" s="5"/>
      <c r="N97" s="5"/>
      <c r="O97" s="5"/>
      <c r="P97" s="5"/>
      <c r="Q97" s="5"/>
    </row>
    <row r="98" spans="1:17" x14ac:dyDescent="0.25">
      <c r="A98" s="6">
        <v>95</v>
      </c>
      <c r="B98" s="7">
        <v>2017020104</v>
      </c>
      <c r="C98" s="5" t="s">
        <v>254</v>
      </c>
      <c r="D98" s="6" t="s">
        <v>14</v>
      </c>
      <c r="E98" s="7" t="s">
        <v>173</v>
      </c>
      <c r="F98" s="7">
        <v>5</v>
      </c>
      <c r="G98" s="6">
        <v>18</v>
      </c>
      <c r="H98" s="8">
        <v>3500000</v>
      </c>
      <c r="I98" s="7" t="s">
        <v>255</v>
      </c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6">
        <v>96</v>
      </c>
      <c r="B99" s="7">
        <v>2018020392</v>
      </c>
      <c r="C99" s="5" t="s">
        <v>256</v>
      </c>
      <c r="D99" s="6" t="s">
        <v>14</v>
      </c>
      <c r="E99" s="7" t="s">
        <v>76</v>
      </c>
      <c r="F99" s="7">
        <v>3</v>
      </c>
      <c r="G99" s="6">
        <v>8</v>
      </c>
      <c r="H99" s="15">
        <v>2088349</v>
      </c>
      <c r="I99" s="7" t="s">
        <v>257</v>
      </c>
      <c r="J99" s="5"/>
      <c r="K99" s="5"/>
      <c r="L99" s="5"/>
      <c r="M99" s="5"/>
      <c r="N99" s="5"/>
      <c r="O99" s="5"/>
      <c r="P99" s="5"/>
      <c r="Q99" s="5"/>
    </row>
    <row r="100" spans="1:17" x14ac:dyDescent="0.25">
      <c r="A100" s="6">
        <v>97</v>
      </c>
      <c r="B100" s="7">
        <v>2017020381</v>
      </c>
      <c r="C100" s="5" t="s">
        <v>258</v>
      </c>
      <c r="D100" s="6" t="s">
        <v>14</v>
      </c>
      <c r="E100" s="7" t="s">
        <v>233</v>
      </c>
      <c r="F100" s="7">
        <v>5</v>
      </c>
      <c r="G100" s="6">
        <v>12</v>
      </c>
      <c r="H100" s="8">
        <v>2500000</v>
      </c>
      <c r="I100" s="7" t="s">
        <v>259</v>
      </c>
      <c r="J100" s="5"/>
      <c r="K100" s="5"/>
      <c r="L100" s="5"/>
      <c r="M100" s="5"/>
      <c r="N100" s="5"/>
      <c r="O100" s="5"/>
      <c r="P100" s="5"/>
      <c r="Q100" s="5"/>
    </row>
    <row r="101" spans="1:17" x14ac:dyDescent="0.25">
      <c r="A101" s="6">
        <v>98</v>
      </c>
      <c r="B101" s="7">
        <v>2017020142</v>
      </c>
      <c r="C101" s="5" t="s">
        <v>260</v>
      </c>
      <c r="D101" s="6" t="s">
        <v>14</v>
      </c>
      <c r="E101" s="7" t="s">
        <v>24</v>
      </c>
      <c r="F101" s="7">
        <v>5</v>
      </c>
      <c r="G101" s="6">
        <v>14</v>
      </c>
      <c r="H101" s="8">
        <v>1000000</v>
      </c>
      <c r="I101" s="7" t="s">
        <v>261</v>
      </c>
      <c r="J101" s="5"/>
      <c r="K101" s="5"/>
      <c r="L101" s="5"/>
      <c r="M101" s="5"/>
      <c r="N101" s="5"/>
      <c r="O101" s="5"/>
      <c r="P101" s="5"/>
      <c r="Q101" s="5"/>
    </row>
    <row r="102" spans="1:17" x14ac:dyDescent="0.25">
      <c r="A102" s="6">
        <v>99</v>
      </c>
      <c r="B102" s="7">
        <v>2017020239</v>
      </c>
      <c r="C102" s="5" t="s">
        <v>262</v>
      </c>
      <c r="D102" s="6" t="s">
        <v>14</v>
      </c>
      <c r="E102" s="7" t="s">
        <v>72</v>
      </c>
      <c r="F102" s="7">
        <v>5</v>
      </c>
      <c r="G102" s="6">
        <v>18</v>
      </c>
      <c r="H102" s="8">
        <v>2000000</v>
      </c>
      <c r="I102" s="7" t="s">
        <v>263</v>
      </c>
      <c r="J102" s="5"/>
      <c r="K102" s="5"/>
      <c r="L102" s="5"/>
      <c r="M102" s="5"/>
      <c r="N102" s="5"/>
      <c r="O102" s="5"/>
      <c r="P102" s="5"/>
      <c r="Q102" s="5"/>
    </row>
    <row r="103" spans="1:17" x14ac:dyDescent="0.25">
      <c r="A103" s="6">
        <v>100</v>
      </c>
      <c r="B103" s="7">
        <v>2018020352</v>
      </c>
      <c r="C103" s="5" t="s">
        <v>264</v>
      </c>
      <c r="D103" s="6" t="s">
        <v>14</v>
      </c>
      <c r="E103" s="7" t="s">
        <v>189</v>
      </c>
      <c r="F103" s="7">
        <v>3</v>
      </c>
      <c r="G103" s="6">
        <v>24</v>
      </c>
      <c r="H103" s="8">
        <v>2000000</v>
      </c>
      <c r="I103" s="7" t="s">
        <v>265</v>
      </c>
      <c r="J103" s="5"/>
      <c r="K103" s="5"/>
      <c r="L103" s="5"/>
      <c r="M103" s="5"/>
      <c r="N103" s="5"/>
      <c r="O103" s="5"/>
      <c r="P103" s="5"/>
      <c r="Q103" s="5"/>
    </row>
    <row r="104" spans="1:17" x14ac:dyDescent="0.25">
      <c r="A104" s="6">
        <v>101</v>
      </c>
      <c r="B104" s="7">
        <v>2018020633</v>
      </c>
      <c r="C104" s="5" t="s">
        <v>266</v>
      </c>
      <c r="D104" s="6" t="s">
        <v>267</v>
      </c>
      <c r="E104" s="7" t="s">
        <v>113</v>
      </c>
      <c r="F104" s="7">
        <v>3</v>
      </c>
      <c r="G104" s="6">
        <v>8</v>
      </c>
      <c r="H104" s="8">
        <v>1500000</v>
      </c>
      <c r="I104" s="7" t="s">
        <v>268</v>
      </c>
      <c r="J104" s="5"/>
      <c r="K104" s="5"/>
      <c r="L104" s="5"/>
      <c r="M104" s="5"/>
      <c r="N104" s="5"/>
      <c r="O104" s="5"/>
      <c r="P104" s="5"/>
      <c r="Q104" s="5"/>
    </row>
    <row r="105" spans="1:17" x14ac:dyDescent="0.25">
      <c r="A105" s="6">
        <v>102</v>
      </c>
      <c r="B105" s="7">
        <v>2018020061</v>
      </c>
      <c r="C105" s="5" t="s">
        <v>269</v>
      </c>
      <c r="D105" s="6" t="s">
        <v>14</v>
      </c>
      <c r="E105" s="7" t="s">
        <v>80</v>
      </c>
      <c r="F105" s="7">
        <v>3</v>
      </c>
      <c r="G105" s="6">
        <v>28</v>
      </c>
      <c r="H105" s="8">
        <v>2525000</v>
      </c>
      <c r="I105" s="7" t="s">
        <v>270</v>
      </c>
      <c r="J105" s="5"/>
      <c r="K105" s="5"/>
      <c r="L105" s="5"/>
      <c r="M105" s="5"/>
      <c r="N105" s="5"/>
      <c r="O105" s="5"/>
      <c r="P105" s="5"/>
      <c r="Q105" s="5"/>
    </row>
    <row r="106" spans="1:17" hidden="1" x14ac:dyDescent="0.25">
      <c r="A106" s="6">
        <v>103</v>
      </c>
      <c r="B106" s="7">
        <v>2017010011</v>
      </c>
      <c r="C106" s="5" t="s">
        <v>271</v>
      </c>
      <c r="D106" s="6" t="s">
        <v>68</v>
      </c>
      <c r="E106" s="7" t="s">
        <v>113</v>
      </c>
      <c r="F106" s="7">
        <v>5</v>
      </c>
      <c r="G106" s="6">
        <v>12</v>
      </c>
      <c r="H106" s="8">
        <v>3000000</v>
      </c>
      <c r="I106" s="7" t="s">
        <v>272</v>
      </c>
      <c r="J106" s="5"/>
      <c r="K106" s="5"/>
      <c r="L106" s="5"/>
      <c r="M106" s="5"/>
      <c r="N106" s="5"/>
      <c r="O106" s="5"/>
      <c r="P106" s="5"/>
      <c r="Q106" s="5"/>
    </row>
    <row r="107" spans="1:17" hidden="1" x14ac:dyDescent="0.25">
      <c r="A107" s="6">
        <v>104</v>
      </c>
      <c r="B107" s="7">
        <v>2017010013</v>
      </c>
      <c r="C107" s="5" t="s">
        <v>273</v>
      </c>
      <c r="D107" s="6" t="s">
        <v>68</v>
      </c>
      <c r="E107" s="7" t="s">
        <v>149</v>
      </c>
      <c r="F107" s="7">
        <v>5</v>
      </c>
      <c r="G107" s="6">
        <v>43</v>
      </c>
      <c r="H107" s="8">
        <v>1500000</v>
      </c>
      <c r="I107" s="7" t="s">
        <v>274</v>
      </c>
      <c r="J107" s="5"/>
      <c r="K107" s="5"/>
      <c r="L107" s="5"/>
      <c r="M107" s="5"/>
      <c r="N107" s="5"/>
      <c r="O107" s="5"/>
      <c r="P107" s="5"/>
      <c r="Q107" s="5"/>
    </row>
    <row r="108" spans="1:17" x14ac:dyDescent="0.25">
      <c r="A108" s="6">
        <v>105</v>
      </c>
      <c r="B108" s="7">
        <v>2018020759</v>
      </c>
      <c r="C108" s="5" t="s">
        <v>276</v>
      </c>
      <c r="D108" s="6" t="s">
        <v>14</v>
      </c>
      <c r="E108" s="7" t="s">
        <v>52</v>
      </c>
      <c r="F108" s="7">
        <v>3</v>
      </c>
      <c r="G108" s="6">
        <v>6</v>
      </c>
      <c r="H108" s="8">
        <v>1000000</v>
      </c>
      <c r="I108" s="7" t="s">
        <v>275</v>
      </c>
      <c r="J108" s="5"/>
      <c r="K108" s="5"/>
      <c r="L108" s="5"/>
      <c r="M108" s="5"/>
      <c r="N108" s="5"/>
      <c r="O108" s="5"/>
      <c r="P108" s="5"/>
      <c r="Q108" s="5"/>
    </row>
    <row r="109" spans="1:17" x14ac:dyDescent="0.25">
      <c r="A109" s="6">
        <v>106</v>
      </c>
      <c r="B109" s="7">
        <v>2017020385</v>
      </c>
      <c r="C109" s="5" t="s">
        <v>277</v>
      </c>
      <c r="D109" s="6" t="s">
        <v>14</v>
      </c>
      <c r="E109" s="7" t="s">
        <v>24</v>
      </c>
      <c r="F109" s="7">
        <v>5</v>
      </c>
      <c r="G109" s="6">
        <v>12</v>
      </c>
      <c r="H109" s="8">
        <v>2800000</v>
      </c>
      <c r="I109" s="7" t="s">
        <v>278</v>
      </c>
      <c r="J109" s="5"/>
      <c r="K109" s="5"/>
      <c r="L109" s="5"/>
      <c r="M109" s="5"/>
      <c r="N109" s="5"/>
      <c r="O109" s="5"/>
      <c r="P109" s="5"/>
      <c r="Q109" s="5"/>
    </row>
    <row r="110" spans="1:17" x14ac:dyDescent="0.25">
      <c r="A110" s="6">
        <v>107</v>
      </c>
      <c r="B110" s="7">
        <v>2017020163</v>
      </c>
      <c r="C110" s="5" t="s">
        <v>279</v>
      </c>
      <c r="D110" s="6" t="s">
        <v>14</v>
      </c>
      <c r="E110" s="7" t="s">
        <v>118</v>
      </c>
      <c r="F110" s="7">
        <v>5</v>
      </c>
      <c r="G110" s="6">
        <v>24</v>
      </c>
      <c r="H110" s="8">
        <v>3272000</v>
      </c>
      <c r="I110" s="7" t="s">
        <v>280</v>
      </c>
      <c r="J110" s="5"/>
      <c r="K110" s="5"/>
      <c r="L110" s="5"/>
      <c r="M110" s="5"/>
      <c r="N110" s="5"/>
      <c r="O110" s="5"/>
      <c r="P110" s="5"/>
      <c r="Q110" s="5"/>
    </row>
    <row r="111" spans="1:17" x14ac:dyDescent="0.25">
      <c r="A111" s="6">
        <v>108</v>
      </c>
      <c r="B111" s="7">
        <v>2017020294</v>
      </c>
      <c r="C111" s="5" t="s">
        <v>281</v>
      </c>
      <c r="D111" s="6" t="s">
        <v>14</v>
      </c>
      <c r="E111" s="7" t="s">
        <v>101</v>
      </c>
      <c r="F111" s="7">
        <v>5</v>
      </c>
      <c r="G111" s="6">
        <v>50</v>
      </c>
      <c r="H111" s="8">
        <v>950000</v>
      </c>
      <c r="I111" s="7" t="s">
        <v>282</v>
      </c>
      <c r="J111" s="5"/>
      <c r="K111" s="5"/>
      <c r="L111" s="5"/>
      <c r="M111" s="5"/>
      <c r="N111" s="5"/>
      <c r="O111" s="5"/>
      <c r="P111" s="5"/>
      <c r="Q111" s="5"/>
    </row>
    <row r="112" spans="1:17" x14ac:dyDescent="0.25">
      <c r="A112" s="6">
        <v>109</v>
      </c>
      <c r="B112" s="7">
        <v>2017020592</v>
      </c>
      <c r="C112" s="5" t="s">
        <v>283</v>
      </c>
      <c r="D112" s="6" t="s">
        <v>14</v>
      </c>
      <c r="E112" s="7" t="s">
        <v>66</v>
      </c>
      <c r="F112" s="7">
        <v>5</v>
      </c>
      <c r="G112" s="6">
        <v>52</v>
      </c>
      <c r="H112" s="8">
        <v>1200000</v>
      </c>
      <c r="I112" s="7" t="s">
        <v>284</v>
      </c>
      <c r="J112" s="5"/>
      <c r="K112" s="5"/>
      <c r="L112" s="5"/>
      <c r="M112" s="5"/>
      <c r="N112" s="5"/>
      <c r="O112" s="5"/>
      <c r="P112" s="5"/>
      <c r="Q112" s="5"/>
    </row>
    <row r="113" spans="1:17" x14ac:dyDescent="0.25">
      <c r="A113" s="6">
        <v>110</v>
      </c>
      <c r="B113" s="7">
        <v>2016020752</v>
      </c>
      <c r="C113" s="5" t="s">
        <v>285</v>
      </c>
      <c r="D113" s="6" t="s">
        <v>14</v>
      </c>
      <c r="E113" s="7" t="s">
        <v>91</v>
      </c>
      <c r="F113" s="7">
        <v>7</v>
      </c>
      <c r="G113" s="6">
        <v>24</v>
      </c>
      <c r="H113" s="8">
        <v>2000000</v>
      </c>
      <c r="I113" s="7" t="s">
        <v>286</v>
      </c>
      <c r="J113" s="5"/>
      <c r="K113" s="5"/>
      <c r="L113" s="5"/>
      <c r="M113" s="5"/>
      <c r="N113" s="5"/>
      <c r="O113" s="5"/>
      <c r="P113" s="5"/>
      <c r="Q113" s="5"/>
    </row>
    <row r="114" spans="1:17" x14ac:dyDescent="0.25">
      <c r="A114" s="6">
        <v>111</v>
      </c>
      <c r="B114" s="7">
        <v>2016020202</v>
      </c>
      <c r="C114" s="5" t="s">
        <v>287</v>
      </c>
      <c r="D114" s="6" t="s">
        <v>14</v>
      </c>
      <c r="E114" s="7" t="s">
        <v>289</v>
      </c>
      <c r="F114" s="7">
        <v>7</v>
      </c>
      <c r="G114" s="6">
        <v>28</v>
      </c>
      <c r="H114" s="8">
        <v>1500000</v>
      </c>
      <c r="I114" s="7" t="s">
        <v>288</v>
      </c>
      <c r="J114" s="5"/>
      <c r="K114" s="5"/>
      <c r="L114" s="5"/>
      <c r="M114" s="5"/>
      <c r="N114" s="5"/>
      <c r="O114" s="5"/>
      <c r="P114" s="5"/>
      <c r="Q114" s="5"/>
    </row>
    <row r="115" spans="1:17" x14ac:dyDescent="0.25">
      <c r="A115" s="6">
        <v>112</v>
      </c>
      <c r="B115" s="7">
        <v>2017020886</v>
      </c>
      <c r="C115" s="5" t="s">
        <v>290</v>
      </c>
      <c r="D115" s="6" t="s">
        <v>14</v>
      </c>
      <c r="E115" s="7">
        <v>3.72</v>
      </c>
      <c r="F115" s="7">
        <v>5</v>
      </c>
      <c r="G115" s="6">
        <v>30</v>
      </c>
      <c r="H115" s="8">
        <v>2200000</v>
      </c>
      <c r="I115" s="7" t="s">
        <v>291</v>
      </c>
      <c r="J115" s="5"/>
      <c r="K115" s="5"/>
      <c r="L115" s="5"/>
      <c r="M115" s="5"/>
      <c r="N115" s="5"/>
      <c r="O115" s="5"/>
      <c r="P115" s="5"/>
      <c r="Q115" s="5"/>
    </row>
    <row r="116" spans="1:17" x14ac:dyDescent="0.25">
      <c r="A116" s="6">
        <v>113</v>
      </c>
      <c r="B116" s="7">
        <v>2017020150</v>
      </c>
      <c r="C116" s="5" t="s">
        <v>292</v>
      </c>
      <c r="D116" s="6" t="s">
        <v>14</v>
      </c>
      <c r="E116" s="7" t="s">
        <v>107</v>
      </c>
      <c r="F116" s="7">
        <v>5</v>
      </c>
      <c r="G116" s="6">
        <v>33</v>
      </c>
      <c r="H116" s="8">
        <v>4325100</v>
      </c>
      <c r="I116" s="7" t="s">
        <v>293</v>
      </c>
      <c r="J116" s="5"/>
      <c r="K116" s="5"/>
      <c r="L116" s="5"/>
      <c r="M116" s="5"/>
      <c r="N116" s="5"/>
      <c r="O116" s="5"/>
      <c r="P116" s="5"/>
      <c r="Q116" s="5"/>
    </row>
    <row r="117" spans="1:17" x14ac:dyDescent="0.25">
      <c r="A117" s="6">
        <v>114</v>
      </c>
      <c r="B117" s="7">
        <v>2016020082</v>
      </c>
      <c r="C117" s="5" t="s">
        <v>294</v>
      </c>
      <c r="D117" s="6" t="s">
        <v>14</v>
      </c>
      <c r="E117" s="7" t="s">
        <v>296</v>
      </c>
      <c r="F117" s="7">
        <v>7</v>
      </c>
      <c r="G117" s="6">
        <v>16</v>
      </c>
      <c r="H117" s="8">
        <v>1600000</v>
      </c>
      <c r="I117" s="7" t="s">
        <v>295</v>
      </c>
      <c r="J117" s="5"/>
      <c r="K117" s="5"/>
      <c r="L117" s="5"/>
      <c r="M117" s="5"/>
      <c r="N117" s="5"/>
      <c r="O117" s="5"/>
      <c r="P117" s="5"/>
      <c r="Q117" s="5"/>
    </row>
    <row r="118" spans="1:17" hidden="1" x14ac:dyDescent="0.25">
      <c r="A118" s="6">
        <v>115</v>
      </c>
      <c r="B118" s="7">
        <v>2017010056</v>
      </c>
      <c r="C118" s="5" t="s">
        <v>297</v>
      </c>
      <c r="D118" s="6" t="s">
        <v>68</v>
      </c>
      <c r="E118" s="7" t="s">
        <v>299</v>
      </c>
      <c r="F118" s="7">
        <v>5</v>
      </c>
      <c r="G118" s="6">
        <v>12</v>
      </c>
      <c r="H118" s="8">
        <v>2000000</v>
      </c>
      <c r="I118" s="7" t="s">
        <v>298</v>
      </c>
      <c r="J118" s="5"/>
      <c r="K118" s="5"/>
      <c r="L118" s="5"/>
      <c r="M118" s="5"/>
      <c r="N118" s="5"/>
      <c r="O118" s="5"/>
      <c r="P118" s="5"/>
      <c r="Q118" s="5"/>
    </row>
    <row r="119" spans="1:17" x14ac:dyDescent="0.25">
      <c r="A119" s="6">
        <v>116</v>
      </c>
      <c r="B119" s="7">
        <v>2018020331</v>
      </c>
      <c r="C119" s="5" t="s">
        <v>300</v>
      </c>
      <c r="D119" s="6" t="s">
        <v>14</v>
      </c>
      <c r="E119" s="7" t="s">
        <v>66</v>
      </c>
      <c r="F119" s="7">
        <v>3</v>
      </c>
      <c r="G119" s="6">
        <v>6</v>
      </c>
      <c r="H119" s="8">
        <v>1000000</v>
      </c>
      <c r="I119" s="7" t="s">
        <v>301</v>
      </c>
      <c r="J119" s="5"/>
      <c r="K119" s="5"/>
      <c r="L119" s="5"/>
      <c r="M119" s="5"/>
      <c r="N119" s="5"/>
      <c r="O119" s="5"/>
      <c r="P119" s="5"/>
      <c r="Q119" s="5"/>
    </row>
    <row r="120" spans="1:17" hidden="1" x14ac:dyDescent="0.25">
      <c r="A120" s="6">
        <v>117</v>
      </c>
      <c r="B120" s="7">
        <v>2018010016</v>
      </c>
      <c r="C120" s="5" t="s">
        <v>302</v>
      </c>
      <c r="D120" s="6" t="s">
        <v>68</v>
      </c>
      <c r="E120" s="7" t="s">
        <v>101</v>
      </c>
      <c r="F120" s="7">
        <v>3</v>
      </c>
      <c r="G120" s="6">
        <v>2</v>
      </c>
      <c r="H120" s="8">
        <v>1000000</v>
      </c>
      <c r="I120" s="7" t="s">
        <v>303</v>
      </c>
      <c r="J120" s="5"/>
      <c r="K120" s="5"/>
      <c r="L120" s="5"/>
      <c r="M120" s="5"/>
      <c r="N120" s="5"/>
      <c r="O120" s="5"/>
      <c r="P120" s="5"/>
      <c r="Q120" s="5"/>
    </row>
    <row r="121" spans="1:17" hidden="1" x14ac:dyDescent="0.25">
      <c r="A121" s="6">
        <v>118</v>
      </c>
      <c r="B121" s="7">
        <v>2018010058</v>
      </c>
      <c r="C121" s="5" t="s">
        <v>304</v>
      </c>
      <c r="D121" s="6" t="s">
        <v>68</v>
      </c>
      <c r="E121" s="7" t="s">
        <v>299</v>
      </c>
      <c r="F121" s="7">
        <v>3</v>
      </c>
      <c r="G121" s="6">
        <v>6</v>
      </c>
      <c r="H121" s="8">
        <v>1500000</v>
      </c>
      <c r="I121" s="7" t="s">
        <v>305</v>
      </c>
      <c r="J121" s="5"/>
      <c r="K121" s="5"/>
      <c r="L121" s="5"/>
      <c r="M121" s="5"/>
      <c r="N121" s="5"/>
      <c r="O121" s="5"/>
      <c r="P121" s="5"/>
      <c r="Q121" s="5"/>
    </row>
    <row r="122" spans="1:17" x14ac:dyDescent="0.25">
      <c r="A122" s="6">
        <v>119</v>
      </c>
      <c r="B122" s="7">
        <v>2017020096</v>
      </c>
      <c r="C122" s="5" t="s">
        <v>306</v>
      </c>
      <c r="D122" s="6" t="s">
        <v>14</v>
      </c>
      <c r="E122" s="7" t="s">
        <v>308</v>
      </c>
      <c r="F122" s="7">
        <v>5</v>
      </c>
      <c r="G122" s="6">
        <v>19</v>
      </c>
      <c r="H122" s="8">
        <v>1500000</v>
      </c>
      <c r="I122" s="7" t="s">
        <v>307</v>
      </c>
      <c r="J122" s="5"/>
      <c r="K122" s="5"/>
      <c r="L122" s="5"/>
      <c r="M122" s="5"/>
      <c r="N122" s="5"/>
      <c r="O122" s="5"/>
      <c r="P122" s="5"/>
      <c r="Q122" s="5"/>
    </row>
    <row r="123" spans="1:17" x14ac:dyDescent="0.25">
      <c r="A123" s="6">
        <v>120</v>
      </c>
      <c r="B123" s="7">
        <v>2017020988</v>
      </c>
      <c r="C123" s="5" t="s">
        <v>309</v>
      </c>
      <c r="D123" s="6" t="s">
        <v>14</v>
      </c>
      <c r="E123" s="7" t="s">
        <v>91</v>
      </c>
      <c r="F123" s="7">
        <v>5</v>
      </c>
      <c r="G123" s="6">
        <v>24</v>
      </c>
      <c r="H123" s="8">
        <v>2000000</v>
      </c>
      <c r="I123" s="7" t="s">
        <v>310</v>
      </c>
      <c r="J123" s="5"/>
      <c r="K123" s="5"/>
      <c r="L123" s="5"/>
      <c r="M123" s="5"/>
      <c r="N123" s="5"/>
      <c r="O123" s="5"/>
      <c r="P123" s="5"/>
      <c r="Q123" s="5"/>
    </row>
    <row r="124" spans="1:17" x14ac:dyDescent="0.25">
      <c r="A124" s="6">
        <v>121</v>
      </c>
      <c r="B124" s="7">
        <v>2017021118</v>
      </c>
      <c r="C124" s="5" t="s">
        <v>311</v>
      </c>
      <c r="D124" s="6" t="s">
        <v>14</v>
      </c>
      <c r="E124" s="7" t="s">
        <v>313</v>
      </c>
      <c r="F124" s="7">
        <v>5</v>
      </c>
      <c r="G124" s="6">
        <v>16</v>
      </c>
      <c r="H124" s="8">
        <v>500000</v>
      </c>
      <c r="I124" s="7" t="s">
        <v>312</v>
      </c>
      <c r="J124" s="5"/>
      <c r="K124" s="5"/>
      <c r="L124" s="5"/>
      <c r="M124" s="5"/>
      <c r="N124" s="5"/>
      <c r="O124" s="5"/>
      <c r="P124" s="5"/>
      <c r="Q124" s="5"/>
    </row>
    <row r="125" spans="1:17" x14ac:dyDescent="0.25">
      <c r="A125" s="6">
        <v>122</v>
      </c>
      <c r="B125" s="7">
        <v>2018020390</v>
      </c>
      <c r="C125" s="5" t="s">
        <v>314</v>
      </c>
      <c r="D125" s="6" t="s">
        <v>14</v>
      </c>
      <c r="E125" s="7" t="s">
        <v>63</v>
      </c>
      <c r="F125" s="7">
        <v>7</v>
      </c>
      <c r="G125" s="6">
        <v>12</v>
      </c>
      <c r="H125" s="8">
        <v>2000000</v>
      </c>
      <c r="I125" s="7" t="s">
        <v>315</v>
      </c>
      <c r="J125" s="5"/>
      <c r="K125" s="5"/>
      <c r="L125" s="5"/>
      <c r="M125" s="5"/>
      <c r="N125" s="5"/>
      <c r="O125" s="5"/>
      <c r="P125" s="5"/>
      <c r="Q125" s="5"/>
    </row>
    <row r="126" spans="1:17" hidden="1" x14ac:dyDescent="0.25">
      <c r="A126" s="6">
        <v>123</v>
      </c>
      <c r="B126" s="7">
        <v>2017040015</v>
      </c>
      <c r="C126" s="5" t="s">
        <v>316</v>
      </c>
      <c r="D126" s="6" t="s">
        <v>317</v>
      </c>
      <c r="E126" s="7" t="s">
        <v>319</v>
      </c>
      <c r="F126" s="7">
        <v>5</v>
      </c>
      <c r="G126" s="6">
        <v>6</v>
      </c>
      <c r="H126" s="8">
        <v>1500000</v>
      </c>
      <c r="I126" s="7" t="s">
        <v>318</v>
      </c>
      <c r="J126" s="5"/>
      <c r="K126" s="5"/>
      <c r="L126" s="5"/>
      <c r="M126" s="5"/>
      <c r="N126" s="5"/>
      <c r="O126" s="5"/>
      <c r="P126" s="5"/>
      <c r="Q126" s="5"/>
    </row>
    <row r="127" spans="1:17" hidden="1" x14ac:dyDescent="0.25">
      <c r="A127" s="6">
        <v>124</v>
      </c>
      <c r="B127" s="7">
        <v>2017030051</v>
      </c>
      <c r="C127" s="5" t="s">
        <v>320</v>
      </c>
      <c r="D127" s="6" t="s">
        <v>50</v>
      </c>
      <c r="E127" s="7" t="s">
        <v>322</v>
      </c>
      <c r="F127" s="7">
        <v>5</v>
      </c>
      <c r="G127" s="6">
        <v>10</v>
      </c>
      <c r="H127" s="15">
        <v>1000000</v>
      </c>
      <c r="I127" s="7" t="s">
        <v>321</v>
      </c>
      <c r="J127" s="5"/>
      <c r="K127" s="5"/>
      <c r="L127" s="5"/>
      <c r="M127" s="5"/>
      <c r="N127" s="5"/>
      <c r="O127" s="5"/>
      <c r="P127" s="5"/>
      <c r="Q127" s="5"/>
    </row>
    <row r="128" spans="1:17" hidden="1" x14ac:dyDescent="0.25">
      <c r="A128" s="6">
        <v>125</v>
      </c>
      <c r="B128" s="7">
        <v>2017030122</v>
      </c>
      <c r="C128" s="5" t="s">
        <v>323</v>
      </c>
      <c r="D128" s="6" t="s">
        <v>50</v>
      </c>
      <c r="E128" s="7" t="s">
        <v>175</v>
      </c>
      <c r="F128" s="7">
        <v>5</v>
      </c>
      <c r="G128" s="6">
        <v>6</v>
      </c>
      <c r="H128" s="15">
        <v>1000000</v>
      </c>
      <c r="I128" s="7" t="s">
        <v>324</v>
      </c>
      <c r="J128" s="5"/>
      <c r="K128" s="5"/>
      <c r="L128" s="5"/>
      <c r="M128" s="5"/>
      <c r="N128" s="5"/>
      <c r="O128" s="5"/>
      <c r="P128" s="5"/>
      <c r="Q128" s="5"/>
    </row>
    <row r="129" spans="1:17" hidden="1" x14ac:dyDescent="0.25">
      <c r="A129" s="6">
        <v>126</v>
      </c>
      <c r="B129" s="7">
        <v>2017030159</v>
      </c>
      <c r="C129" s="5" t="s">
        <v>325</v>
      </c>
      <c r="D129" s="6" t="s">
        <v>50</v>
      </c>
      <c r="E129" s="7" t="s">
        <v>113</v>
      </c>
      <c r="F129" s="7">
        <v>5</v>
      </c>
      <c r="G129" s="6">
        <v>0</v>
      </c>
      <c r="H129" s="18">
        <v>6100000</v>
      </c>
      <c r="I129" s="7" t="s">
        <v>326</v>
      </c>
      <c r="J129" s="5"/>
      <c r="K129" s="5"/>
      <c r="L129" s="5"/>
      <c r="M129" s="5"/>
      <c r="N129" s="5"/>
      <c r="O129" s="5"/>
      <c r="P129" s="5"/>
      <c r="Q129" s="5"/>
    </row>
    <row r="130" spans="1:17" x14ac:dyDescent="0.25">
      <c r="A130" s="6">
        <v>127</v>
      </c>
      <c r="B130" s="7">
        <v>2018020366</v>
      </c>
      <c r="C130" s="5" t="s">
        <v>327</v>
      </c>
      <c r="D130" s="6" t="s">
        <v>14</v>
      </c>
      <c r="E130" s="7" t="s">
        <v>76</v>
      </c>
      <c r="F130" s="7">
        <v>3</v>
      </c>
      <c r="G130" s="6">
        <v>12</v>
      </c>
      <c r="H130" s="8">
        <v>2000000</v>
      </c>
      <c r="I130" s="7" t="s">
        <v>328</v>
      </c>
      <c r="J130" s="5"/>
      <c r="K130" s="5"/>
      <c r="L130" s="5"/>
      <c r="M130" s="5"/>
      <c r="N130" s="5"/>
      <c r="O130" s="5"/>
      <c r="P130" s="5"/>
      <c r="Q130" s="5"/>
    </row>
    <row r="131" spans="1:17" x14ac:dyDescent="0.25">
      <c r="A131" s="6">
        <v>128</v>
      </c>
      <c r="B131" s="7">
        <v>2018020677</v>
      </c>
      <c r="C131" s="5" t="s">
        <v>329</v>
      </c>
      <c r="D131" s="6" t="s">
        <v>14</v>
      </c>
      <c r="E131" s="7" t="s">
        <v>166</v>
      </c>
      <c r="F131" s="7">
        <v>3</v>
      </c>
      <c r="G131" s="6">
        <v>10</v>
      </c>
      <c r="H131" s="8">
        <v>2000000</v>
      </c>
      <c r="I131" s="7" t="s">
        <v>330</v>
      </c>
      <c r="J131" s="5"/>
      <c r="K131" s="5"/>
      <c r="L131" s="5"/>
      <c r="M131" s="5"/>
      <c r="N131" s="5"/>
      <c r="O131" s="5"/>
      <c r="P131" s="5"/>
      <c r="Q131" s="5"/>
    </row>
    <row r="132" spans="1:17" hidden="1" x14ac:dyDescent="0.25">
      <c r="A132" s="6">
        <v>129</v>
      </c>
      <c r="B132" s="7">
        <v>2017010052</v>
      </c>
      <c r="C132" s="5" t="s">
        <v>331</v>
      </c>
      <c r="D132" s="6" t="s">
        <v>68</v>
      </c>
      <c r="E132" s="7" t="s">
        <v>333</v>
      </c>
      <c r="F132" s="7">
        <v>5</v>
      </c>
      <c r="G132" s="6">
        <v>17</v>
      </c>
      <c r="H132" s="8">
        <v>1600000</v>
      </c>
      <c r="I132" s="7" t="s">
        <v>332</v>
      </c>
      <c r="J132" s="5"/>
      <c r="K132" s="5"/>
      <c r="L132" s="5"/>
      <c r="M132" s="5"/>
      <c r="N132" s="5"/>
      <c r="O132" s="5"/>
      <c r="P132" s="5"/>
      <c r="Q132" s="5"/>
    </row>
    <row r="133" spans="1:17" x14ac:dyDescent="0.25">
      <c r="A133" s="6">
        <v>130</v>
      </c>
      <c r="B133" s="7">
        <v>2018020511</v>
      </c>
      <c r="C133" s="5" t="s">
        <v>334</v>
      </c>
      <c r="D133" s="6" t="s">
        <v>14</v>
      </c>
      <c r="E133" s="7" t="s">
        <v>149</v>
      </c>
      <c r="F133" s="7">
        <v>3</v>
      </c>
      <c r="G133" s="6">
        <v>4</v>
      </c>
      <c r="H133" s="8">
        <v>2280927</v>
      </c>
      <c r="I133" s="7" t="s">
        <v>335</v>
      </c>
      <c r="J133" s="5"/>
      <c r="K133" s="5"/>
      <c r="L133" s="5"/>
      <c r="M133" s="5"/>
      <c r="N133" s="5"/>
      <c r="O133" s="5"/>
      <c r="P133" s="5"/>
      <c r="Q133" s="5"/>
    </row>
    <row r="134" spans="1:17" x14ac:dyDescent="0.25">
      <c r="A134" s="6">
        <v>131</v>
      </c>
      <c r="B134" s="7">
        <v>2018020303</v>
      </c>
      <c r="C134" s="5" t="s">
        <v>336</v>
      </c>
      <c r="D134" s="6" t="s">
        <v>14</v>
      </c>
      <c r="E134" s="7" t="s">
        <v>76</v>
      </c>
      <c r="F134" s="7">
        <v>3</v>
      </c>
      <c r="G134" s="6">
        <v>12</v>
      </c>
      <c r="H134" s="15">
        <v>3000000</v>
      </c>
      <c r="I134" s="7" t="s">
        <v>337</v>
      </c>
      <c r="J134" s="5"/>
      <c r="K134" s="5"/>
      <c r="L134" s="5"/>
      <c r="M134" s="5"/>
      <c r="N134" s="5"/>
      <c r="O134" s="5"/>
      <c r="P134" s="5"/>
      <c r="Q134" s="5"/>
    </row>
    <row r="135" spans="1:17" hidden="1" x14ac:dyDescent="0.25">
      <c r="A135" s="6">
        <v>132</v>
      </c>
      <c r="B135" s="7">
        <v>2017010008</v>
      </c>
      <c r="C135" s="5" t="s">
        <v>338</v>
      </c>
      <c r="D135" s="6" t="s">
        <v>68</v>
      </c>
      <c r="E135" s="7" t="s">
        <v>66</v>
      </c>
      <c r="F135" s="7">
        <v>5</v>
      </c>
      <c r="G135" s="6">
        <v>32</v>
      </c>
      <c r="H135" s="22">
        <v>1500000</v>
      </c>
      <c r="I135" s="8" t="s">
        <v>339</v>
      </c>
      <c r="J135" s="5"/>
      <c r="K135" s="5"/>
      <c r="L135" s="5"/>
      <c r="M135" s="5"/>
      <c r="N135" s="5"/>
      <c r="O135" s="5"/>
      <c r="P135" s="5"/>
      <c r="Q135" s="5"/>
    </row>
    <row r="136" spans="1:17" x14ac:dyDescent="0.25">
      <c r="A136" s="6">
        <v>133</v>
      </c>
      <c r="B136" s="7">
        <v>2018020655</v>
      </c>
      <c r="C136" s="5" t="s">
        <v>340</v>
      </c>
      <c r="D136" s="6" t="s">
        <v>14</v>
      </c>
      <c r="E136" s="7" t="s">
        <v>76</v>
      </c>
      <c r="F136" s="7">
        <v>3</v>
      </c>
      <c r="G136" s="6">
        <v>6</v>
      </c>
      <c r="H136" s="8">
        <v>3150500</v>
      </c>
      <c r="I136" s="7" t="s">
        <v>341</v>
      </c>
      <c r="J136" s="5"/>
      <c r="K136" s="5"/>
      <c r="L136" s="5"/>
      <c r="M136" s="5"/>
      <c r="N136" s="5"/>
      <c r="O136" s="5"/>
      <c r="P136" s="5"/>
      <c r="Q136" s="5"/>
    </row>
    <row r="137" spans="1:17" hidden="1" x14ac:dyDescent="0.25">
      <c r="A137" s="6">
        <v>134</v>
      </c>
      <c r="B137" s="7">
        <v>2017010070</v>
      </c>
      <c r="C137" s="5" t="s">
        <v>342</v>
      </c>
      <c r="D137" s="6" t="s">
        <v>68</v>
      </c>
      <c r="E137" s="7" t="s">
        <v>344</v>
      </c>
      <c r="F137" s="7">
        <v>5</v>
      </c>
      <c r="G137" s="6">
        <v>8</v>
      </c>
      <c r="H137" s="8">
        <v>350000</v>
      </c>
      <c r="I137" s="7" t="s">
        <v>343</v>
      </c>
      <c r="J137" s="5"/>
      <c r="K137" s="5"/>
      <c r="L137" s="5"/>
      <c r="M137" s="5"/>
      <c r="N137" s="5"/>
      <c r="O137" s="5"/>
      <c r="P137" s="5"/>
      <c r="Q137" s="5"/>
    </row>
    <row r="138" spans="1:17" hidden="1" x14ac:dyDescent="0.25">
      <c r="A138" s="6">
        <v>135</v>
      </c>
      <c r="B138" s="7">
        <v>2017010054</v>
      </c>
      <c r="C138" s="5" t="s">
        <v>345</v>
      </c>
      <c r="D138" s="6" t="s">
        <v>68</v>
      </c>
      <c r="E138" s="7" t="s">
        <v>76</v>
      </c>
      <c r="F138" s="7">
        <v>5</v>
      </c>
      <c r="G138" s="6">
        <v>26</v>
      </c>
      <c r="H138" s="8">
        <v>3124094</v>
      </c>
      <c r="I138" s="7" t="s">
        <v>346</v>
      </c>
      <c r="J138" s="5"/>
      <c r="K138" s="5"/>
      <c r="L138" s="5"/>
      <c r="M138" s="5"/>
      <c r="N138" s="5"/>
      <c r="O138" s="5"/>
      <c r="P138" s="5"/>
      <c r="Q138" s="5"/>
    </row>
    <row r="139" spans="1:17" x14ac:dyDescent="0.25">
      <c r="A139" s="6">
        <v>136</v>
      </c>
      <c r="B139" s="7">
        <v>2018020215</v>
      </c>
      <c r="C139" s="5" t="s">
        <v>347</v>
      </c>
      <c r="D139" s="6" t="s">
        <v>14</v>
      </c>
      <c r="E139" s="7" t="s">
        <v>348</v>
      </c>
      <c r="F139" s="7">
        <v>3</v>
      </c>
      <c r="G139" s="6">
        <v>10</v>
      </c>
      <c r="H139" s="8">
        <v>2500000</v>
      </c>
      <c r="I139" s="7" t="s">
        <v>349</v>
      </c>
      <c r="J139" s="5"/>
      <c r="K139" s="5"/>
      <c r="L139" s="5"/>
      <c r="M139" s="5"/>
      <c r="N139" s="5"/>
      <c r="O139" s="5"/>
      <c r="P139" s="5"/>
      <c r="Q139" s="5"/>
    </row>
    <row r="140" spans="1:17" x14ac:dyDescent="0.25">
      <c r="A140" s="6">
        <v>137</v>
      </c>
      <c r="B140" s="7">
        <v>2016020296</v>
      </c>
      <c r="C140" s="5" t="s">
        <v>350</v>
      </c>
      <c r="D140" s="6" t="s">
        <v>14</v>
      </c>
      <c r="E140" s="7" t="s">
        <v>352</v>
      </c>
      <c r="F140" s="7">
        <v>7</v>
      </c>
      <c r="G140" s="6">
        <v>65</v>
      </c>
      <c r="H140" s="8">
        <v>1000000</v>
      </c>
      <c r="I140" s="7" t="s">
        <v>351</v>
      </c>
      <c r="J140" s="5"/>
      <c r="K140" s="5"/>
      <c r="L140" s="5"/>
      <c r="M140" s="5"/>
      <c r="N140" s="5"/>
      <c r="O140" s="5"/>
      <c r="P140" s="5"/>
      <c r="Q140" s="5"/>
    </row>
    <row r="141" spans="1:17" x14ac:dyDescent="0.25">
      <c r="A141" s="6">
        <v>138</v>
      </c>
      <c r="B141" s="7">
        <v>2018020332</v>
      </c>
      <c r="C141" s="5" t="s">
        <v>353</v>
      </c>
      <c r="D141" s="6" t="s">
        <v>14</v>
      </c>
      <c r="E141" s="7" t="s">
        <v>76</v>
      </c>
      <c r="F141" s="7">
        <v>3</v>
      </c>
      <c r="G141" s="6">
        <v>6</v>
      </c>
      <c r="H141" s="8">
        <v>2230849</v>
      </c>
      <c r="I141" s="7" t="s">
        <v>354</v>
      </c>
      <c r="J141" s="5"/>
      <c r="K141" s="5"/>
      <c r="L141" s="5"/>
      <c r="M141" s="5"/>
      <c r="N141" s="5"/>
      <c r="O141" s="5"/>
      <c r="P141" s="5"/>
      <c r="Q141" s="5"/>
    </row>
    <row r="142" spans="1:17" x14ac:dyDescent="0.25">
      <c r="A142" s="6">
        <v>139</v>
      </c>
      <c r="B142" s="7">
        <v>2018020640</v>
      </c>
      <c r="C142" s="5" t="s">
        <v>355</v>
      </c>
      <c r="D142" s="6" t="s">
        <v>14</v>
      </c>
      <c r="E142" s="7" t="s">
        <v>113</v>
      </c>
      <c r="F142" s="7">
        <v>3</v>
      </c>
      <c r="G142" s="6">
        <v>4</v>
      </c>
      <c r="H142" s="8">
        <v>2500000</v>
      </c>
      <c r="I142" s="7" t="s">
        <v>356</v>
      </c>
      <c r="J142" s="5"/>
      <c r="K142" s="5"/>
      <c r="L142" s="5"/>
      <c r="M142" s="5"/>
      <c r="N142" s="5"/>
      <c r="O142" s="5"/>
      <c r="P142" s="5"/>
      <c r="Q142" s="5"/>
    </row>
    <row r="143" spans="1:17" x14ac:dyDescent="0.25">
      <c r="A143" s="6">
        <v>140</v>
      </c>
      <c r="B143" s="7">
        <v>2018020536</v>
      </c>
      <c r="C143" s="5" t="s">
        <v>357</v>
      </c>
      <c r="D143" s="6" t="s">
        <v>14</v>
      </c>
      <c r="E143" s="7" t="s">
        <v>149</v>
      </c>
      <c r="F143" s="7">
        <v>3</v>
      </c>
      <c r="G143" s="6">
        <v>6</v>
      </c>
      <c r="H143" s="8">
        <v>5883877</v>
      </c>
      <c r="I143" s="7" t="s">
        <v>358</v>
      </c>
      <c r="J143" s="5"/>
      <c r="K143" s="5"/>
      <c r="L143" s="5"/>
      <c r="M143" s="5"/>
      <c r="N143" s="5"/>
      <c r="O143" s="5"/>
      <c r="P143" s="5"/>
      <c r="Q143" s="5"/>
    </row>
    <row r="144" spans="1:17" x14ac:dyDescent="0.25">
      <c r="A144" s="6">
        <v>141</v>
      </c>
      <c r="B144" s="7">
        <v>2018020465</v>
      </c>
      <c r="C144" s="5" t="s">
        <v>359</v>
      </c>
      <c r="D144" s="6" t="s">
        <v>14</v>
      </c>
      <c r="E144" s="7" t="s">
        <v>361</v>
      </c>
      <c r="F144" s="7">
        <v>3</v>
      </c>
      <c r="G144" s="6">
        <v>4</v>
      </c>
      <c r="H144" s="8">
        <v>1000000</v>
      </c>
      <c r="I144" s="7" t="s">
        <v>360</v>
      </c>
      <c r="J144" s="5"/>
      <c r="K144" s="5"/>
      <c r="L144" s="5"/>
      <c r="M144" s="5"/>
      <c r="N144" s="5"/>
      <c r="O144" s="5"/>
      <c r="P144" s="5"/>
      <c r="Q144" s="5"/>
    </row>
    <row r="145" spans="1:17" hidden="1" x14ac:dyDescent="0.25">
      <c r="A145" s="6">
        <v>142</v>
      </c>
      <c r="B145" s="7">
        <v>2016030032</v>
      </c>
      <c r="C145" s="5" t="s">
        <v>362</v>
      </c>
      <c r="D145" s="6" t="s">
        <v>50</v>
      </c>
      <c r="E145" s="7" t="s">
        <v>132</v>
      </c>
      <c r="F145" s="7">
        <v>7</v>
      </c>
      <c r="G145" s="6">
        <v>12</v>
      </c>
      <c r="H145" s="8">
        <v>1500000</v>
      </c>
      <c r="I145" s="7" t="s">
        <v>363</v>
      </c>
      <c r="J145" s="5"/>
      <c r="K145" s="5"/>
      <c r="L145" s="5"/>
      <c r="M145" s="5"/>
      <c r="N145" s="5"/>
      <c r="O145" s="5"/>
      <c r="P145" s="5"/>
      <c r="Q145" s="5"/>
    </row>
    <row r="146" spans="1:17" x14ac:dyDescent="0.25">
      <c r="A146" s="6">
        <v>143</v>
      </c>
      <c r="B146" s="7">
        <v>2018020586</v>
      </c>
      <c r="C146" s="5" t="s">
        <v>364</v>
      </c>
      <c r="D146" s="6" t="s">
        <v>14</v>
      </c>
      <c r="E146" s="7">
        <v>4</v>
      </c>
      <c r="F146" s="7">
        <v>3</v>
      </c>
      <c r="G146" s="6">
        <v>16</v>
      </c>
      <c r="H146" s="15">
        <v>0</v>
      </c>
      <c r="I146" s="7" t="s">
        <v>365</v>
      </c>
      <c r="J146" s="5"/>
      <c r="K146" s="5"/>
      <c r="L146" s="5"/>
      <c r="M146" s="5"/>
      <c r="N146" s="5"/>
      <c r="O146" s="5"/>
      <c r="P146" s="5"/>
      <c r="Q146" s="5"/>
    </row>
    <row r="147" spans="1:17" hidden="1" x14ac:dyDescent="0.25">
      <c r="A147" s="6">
        <v>144</v>
      </c>
      <c r="B147" s="7">
        <v>2017030069</v>
      </c>
      <c r="C147" s="5" t="s">
        <v>366</v>
      </c>
      <c r="D147" s="6" t="s">
        <v>50</v>
      </c>
      <c r="E147" s="7" t="s">
        <v>368</v>
      </c>
      <c r="F147" s="7">
        <v>5</v>
      </c>
      <c r="G147" s="6">
        <v>8</v>
      </c>
      <c r="H147" s="8">
        <v>1500000</v>
      </c>
      <c r="I147" s="7" t="s">
        <v>367</v>
      </c>
      <c r="J147" s="5"/>
      <c r="K147" s="5"/>
      <c r="L147" s="5"/>
      <c r="M147" s="5"/>
      <c r="N147" s="5"/>
      <c r="O147" s="5"/>
      <c r="P147" s="5"/>
      <c r="Q147" s="5"/>
    </row>
    <row r="148" spans="1:17" hidden="1" x14ac:dyDescent="0.25">
      <c r="A148" s="6">
        <v>145</v>
      </c>
      <c r="B148" s="7">
        <v>2017030029</v>
      </c>
      <c r="C148" s="5" t="s">
        <v>369</v>
      </c>
      <c r="D148" s="6" t="s">
        <v>50</v>
      </c>
      <c r="E148" s="7" t="s">
        <v>333</v>
      </c>
      <c r="F148" s="7">
        <v>5</v>
      </c>
      <c r="G148" s="6">
        <v>10</v>
      </c>
      <c r="H148" s="8">
        <v>1000000</v>
      </c>
      <c r="I148" s="7" t="s">
        <v>370</v>
      </c>
      <c r="J148" s="5"/>
      <c r="K148" s="5"/>
      <c r="L148" s="5"/>
      <c r="M148" s="5"/>
      <c r="N148" s="5"/>
      <c r="O148" s="5"/>
      <c r="P148" s="5"/>
      <c r="Q148" s="5"/>
    </row>
    <row r="149" spans="1:17" x14ac:dyDescent="0.25">
      <c r="A149" s="6">
        <v>146</v>
      </c>
      <c r="B149" s="7">
        <v>2016020462</v>
      </c>
      <c r="C149" s="5" t="s">
        <v>371</v>
      </c>
      <c r="D149" s="6" t="s">
        <v>14</v>
      </c>
      <c r="E149" s="7" t="s">
        <v>373</v>
      </c>
      <c r="F149" s="7">
        <v>7</v>
      </c>
      <c r="G149" s="6">
        <v>16</v>
      </c>
      <c r="H149" s="8">
        <v>2000000</v>
      </c>
      <c r="I149" s="7" t="s">
        <v>372</v>
      </c>
      <c r="J149" s="5"/>
      <c r="K149" s="5"/>
      <c r="L149" s="5"/>
      <c r="M149" s="5"/>
      <c r="N149" s="5"/>
      <c r="O149" s="5"/>
      <c r="P149" s="5"/>
      <c r="Q149" s="5"/>
    </row>
    <row r="150" spans="1:17" hidden="1" x14ac:dyDescent="0.25">
      <c r="A150" s="6">
        <v>147</v>
      </c>
      <c r="B150" s="7">
        <v>2016030008</v>
      </c>
      <c r="C150" s="5" t="s">
        <v>374</v>
      </c>
      <c r="D150" s="6" t="s">
        <v>50</v>
      </c>
      <c r="E150" s="7" t="s">
        <v>344</v>
      </c>
      <c r="F150" s="7">
        <v>7</v>
      </c>
      <c r="G150" s="6">
        <v>18</v>
      </c>
      <c r="H150" s="8">
        <v>1500000</v>
      </c>
      <c r="I150" s="7" t="s">
        <v>375</v>
      </c>
      <c r="J150" s="5"/>
      <c r="K150" s="5"/>
      <c r="L150" s="5"/>
      <c r="M150" s="5"/>
      <c r="N150" s="5"/>
      <c r="O150" s="5"/>
      <c r="P150" s="5"/>
      <c r="Q150" s="5"/>
    </row>
    <row r="151" spans="1:17" x14ac:dyDescent="0.25">
      <c r="A151" s="6">
        <v>148</v>
      </c>
      <c r="B151" s="7">
        <v>2018020592</v>
      </c>
      <c r="C151" s="5" t="s">
        <v>376</v>
      </c>
      <c r="D151" s="6" t="s">
        <v>14</v>
      </c>
      <c r="E151" s="7" t="s">
        <v>80</v>
      </c>
      <c r="F151" s="7">
        <v>3</v>
      </c>
      <c r="G151" s="6">
        <v>6</v>
      </c>
      <c r="H151" s="8">
        <v>1600000</v>
      </c>
      <c r="I151" s="7" t="s">
        <v>377</v>
      </c>
      <c r="J151" s="5"/>
      <c r="K151" s="5"/>
      <c r="L151" s="5"/>
      <c r="M151" s="5"/>
      <c r="N151" s="5"/>
      <c r="O151" s="5"/>
      <c r="P151" s="5"/>
      <c r="Q151" s="5"/>
    </row>
    <row r="152" spans="1:17" hidden="1" x14ac:dyDescent="0.25">
      <c r="A152" s="6">
        <v>149</v>
      </c>
      <c r="B152" s="7">
        <v>2018030073</v>
      </c>
      <c r="C152" s="5" t="s">
        <v>378</v>
      </c>
      <c r="D152" s="6" t="s">
        <v>50</v>
      </c>
      <c r="E152" s="7" t="s">
        <v>46</v>
      </c>
      <c r="F152" s="7">
        <v>3</v>
      </c>
      <c r="G152" s="6">
        <v>12</v>
      </c>
      <c r="H152" s="8">
        <v>3000000</v>
      </c>
      <c r="I152" s="7" t="s">
        <v>379</v>
      </c>
      <c r="J152" s="5"/>
      <c r="K152" s="5"/>
      <c r="L152" s="5"/>
      <c r="M152" s="5"/>
      <c r="N152" s="5"/>
      <c r="O152" s="5"/>
      <c r="P152" s="5"/>
      <c r="Q152" s="5"/>
    </row>
    <row r="153" spans="1:17" x14ac:dyDescent="0.25">
      <c r="A153" s="6">
        <v>150</v>
      </c>
      <c r="B153" s="7">
        <v>2017020507</v>
      </c>
      <c r="C153" s="5" t="s">
        <v>380</v>
      </c>
      <c r="D153" s="6" t="s">
        <v>14</v>
      </c>
      <c r="E153" s="7" t="s">
        <v>46</v>
      </c>
      <c r="F153" s="7">
        <v>5</v>
      </c>
      <c r="G153" s="6">
        <v>18</v>
      </c>
      <c r="H153" s="8">
        <v>2000000</v>
      </c>
      <c r="I153" s="7" t="s">
        <v>381</v>
      </c>
      <c r="J153" s="5"/>
      <c r="K153" s="5"/>
      <c r="L153" s="5"/>
      <c r="M153" s="5"/>
      <c r="N153" s="5"/>
      <c r="O153" s="5"/>
      <c r="P153" s="5"/>
      <c r="Q153" s="5"/>
    </row>
    <row r="154" spans="1:17" hidden="1" x14ac:dyDescent="0.25">
      <c r="A154" s="6">
        <v>151</v>
      </c>
      <c r="B154" s="7">
        <v>2016030148</v>
      </c>
      <c r="C154" s="5" t="s">
        <v>382</v>
      </c>
      <c r="D154" s="6" t="s">
        <v>50</v>
      </c>
      <c r="E154" s="7" t="s">
        <v>46</v>
      </c>
      <c r="F154" s="7">
        <v>7</v>
      </c>
      <c r="G154" s="6">
        <v>10</v>
      </c>
      <c r="H154" s="8">
        <v>2000000</v>
      </c>
      <c r="I154" s="7" t="s">
        <v>383</v>
      </c>
      <c r="J154" s="5"/>
      <c r="K154" s="5"/>
      <c r="L154" s="5"/>
      <c r="M154" s="5"/>
      <c r="N154" s="5"/>
      <c r="O154" s="5"/>
      <c r="P154" s="5"/>
      <c r="Q154" s="5"/>
    </row>
    <row r="155" spans="1:17" x14ac:dyDescent="0.25">
      <c r="A155" s="6">
        <v>152</v>
      </c>
      <c r="B155" s="7">
        <v>2017020012</v>
      </c>
      <c r="C155" s="5" t="s">
        <v>384</v>
      </c>
      <c r="D155" s="6" t="s">
        <v>14</v>
      </c>
      <c r="E155" s="7" t="s">
        <v>24</v>
      </c>
      <c r="F155" s="7">
        <v>5</v>
      </c>
      <c r="G155" s="6">
        <v>14</v>
      </c>
      <c r="H155" s="8">
        <v>2000000</v>
      </c>
      <c r="I155" s="7" t="s">
        <v>385</v>
      </c>
      <c r="J155" s="5"/>
      <c r="K155" s="5"/>
      <c r="L155" s="5"/>
      <c r="M155" s="5"/>
      <c r="N155" s="5"/>
      <c r="O155" s="5"/>
      <c r="P155" s="5"/>
      <c r="Q155" s="5"/>
    </row>
    <row r="156" spans="1:17" x14ac:dyDescent="0.25">
      <c r="A156" s="6">
        <v>153</v>
      </c>
      <c r="B156" s="7">
        <v>2017020293</v>
      </c>
      <c r="C156" s="5" t="s">
        <v>386</v>
      </c>
      <c r="D156" s="6" t="s">
        <v>14</v>
      </c>
      <c r="E156" s="7" t="s">
        <v>48</v>
      </c>
      <c r="F156" s="7">
        <v>5</v>
      </c>
      <c r="G156" s="6">
        <v>24</v>
      </c>
      <c r="H156" s="8">
        <v>2000000</v>
      </c>
      <c r="I156" s="7" t="s">
        <v>387</v>
      </c>
      <c r="J156" s="5"/>
      <c r="K156" s="5"/>
      <c r="L156" s="5"/>
      <c r="M156" s="5"/>
      <c r="N156" s="5"/>
      <c r="O156" s="5"/>
      <c r="P156" s="5"/>
      <c r="Q156" s="5"/>
    </row>
    <row r="157" spans="1:17" hidden="1" x14ac:dyDescent="0.25">
      <c r="A157" s="6">
        <v>154</v>
      </c>
      <c r="B157" s="7">
        <v>2018010031</v>
      </c>
      <c r="C157" s="5" t="s">
        <v>388</v>
      </c>
      <c r="D157" s="6" t="s">
        <v>68</v>
      </c>
      <c r="E157" s="7" t="s">
        <v>80</v>
      </c>
      <c r="F157" s="7">
        <v>3</v>
      </c>
      <c r="G157" s="6">
        <v>20</v>
      </c>
      <c r="H157" s="8">
        <v>2000000</v>
      </c>
      <c r="I157" s="7" t="s">
        <v>389</v>
      </c>
      <c r="J157" s="5"/>
      <c r="K157" s="5"/>
      <c r="L157" s="5"/>
      <c r="M157" s="5"/>
      <c r="N157" s="5"/>
      <c r="O157" s="5"/>
      <c r="P157" s="5"/>
      <c r="Q157" s="5"/>
    </row>
    <row r="158" spans="1:17" hidden="1" x14ac:dyDescent="0.25">
      <c r="A158" s="6">
        <v>155</v>
      </c>
      <c r="B158" s="7">
        <v>2017010004</v>
      </c>
      <c r="C158" s="5" t="s">
        <v>390</v>
      </c>
      <c r="D158" s="6" t="s">
        <v>68</v>
      </c>
      <c r="E158" s="7" t="s">
        <v>46</v>
      </c>
      <c r="F158" s="7">
        <v>5</v>
      </c>
      <c r="G158" s="6">
        <v>47</v>
      </c>
      <c r="H158" s="8">
        <v>1800000</v>
      </c>
      <c r="I158" s="7" t="s">
        <v>391</v>
      </c>
      <c r="J158" s="5"/>
      <c r="K158" s="5"/>
      <c r="L158" s="5"/>
      <c r="M158" s="5"/>
      <c r="N158" s="5"/>
      <c r="O158" s="5"/>
      <c r="P158" s="5"/>
      <c r="Q158" s="5"/>
    </row>
    <row r="159" spans="1:17" hidden="1" x14ac:dyDescent="0.25">
      <c r="A159" s="6">
        <v>156</v>
      </c>
      <c r="B159" s="7">
        <v>2017010091</v>
      </c>
      <c r="C159" s="5" t="s">
        <v>392</v>
      </c>
      <c r="D159" s="6" t="s">
        <v>68</v>
      </c>
      <c r="E159" s="7" t="s">
        <v>394</v>
      </c>
      <c r="F159" s="7">
        <v>5</v>
      </c>
      <c r="G159" s="6">
        <v>23</v>
      </c>
      <c r="H159" s="8">
        <v>2000000</v>
      </c>
      <c r="I159" s="7" t="s">
        <v>393</v>
      </c>
      <c r="J159" s="5"/>
      <c r="K159" s="5"/>
      <c r="L159" s="5"/>
      <c r="M159" s="5"/>
      <c r="N159" s="5"/>
      <c r="O159" s="5"/>
      <c r="P159" s="5"/>
      <c r="Q159" s="5"/>
    </row>
    <row r="160" spans="1:17" x14ac:dyDescent="0.25">
      <c r="A160" s="6">
        <v>157</v>
      </c>
      <c r="B160" s="7">
        <v>2018021017</v>
      </c>
      <c r="C160" s="5" t="s">
        <v>395</v>
      </c>
      <c r="D160" s="6" t="s">
        <v>14</v>
      </c>
      <c r="E160" s="7" t="s">
        <v>149</v>
      </c>
      <c r="F160" s="7">
        <v>3</v>
      </c>
      <c r="G160" s="6">
        <v>6</v>
      </c>
      <c r="H160" s="8">
        <v>1500000</v>
      </c>
      <c r="I160" s="7" t="s">
        <v>396</v>
      </c>
      <c r="J160" s="5"/>
      <c r="K160" s="5"/>
      <c r="L160" s="5"/>
      <c r="M160" s="5"/>
      <c r="N160" s="5"/>
      <c r="O160" s="5"/>
      <c r="P160" s="5"/>
      <c r="Q160" s="5"/>
    </row>
    <row r="161" spans="1:17" x14ac:dyDescent="0.25">
      <c r="A161" s="6">
        <v>158</v>
      </c>
      <c r="B161" s="7">
        <v>2017020028</v>
      </c>
      <c r="C161" s="5" t="s">
        <v>397</v>
      </c>
      <c r="D161" s="6" t="s">
        <v>14</v>
      </c>
      <c r="E161" s="7" t="s">
        <v>142</v>
      </c>
      <c r="F161" s="7">
        <v>5</v>
      </c>
      <c r="G161" s="6">
        <v>20</v>
      </c>
      <c r="H161" s="8">
        <v>2000000</v>
      </c>
      <c r="I161" s="7" t="s">
        <v>398</v>
      </c>
      <c r="J161" s="5"/>
      <c r="K161" s="5"/>
      <c r="L161" s="5"/>
      <c r="M161" s="5"/>
      <c r="N161" s="5"/>
      <c r="O161" s="5"/>
      <c r="P161" s="5"/>
      <c r="Q161" s="5"/>
    </row>
    <row r="162" spans="1:17" x14ac:dyDescent="0.25">
      <c r="A162" s="6">
        <v>159</v>
      </c>
      <c r="B162" s="7">
        <v>2017020847</v>
      </c>
      <c r="C162" s="5" t="s">
        <v>399</v>
      </c>
      <c r="D162" s="6" t="s">
        <v>14</v>
      </c>
      <c r="E162" s="7" t="s">
        <v>76</v>
      </c>
      <c r="F162" s="7">
        <v>5</v>
      </c>
      <c r="G162" s="6">
        <v>26</v>
      </c>
      <c r="H162" s="8">
        <v>2500000</v>
      </c>
      <c r="I162" s="7" t="s">
        <v>400</v>
      </c>
      <c r="J162" s="5"/>
      <c r="K162" s="5"/>
      <c r="L162" s="5"/>
      <c r="M162" s="5"/>
      <c r="N162" s="5"/>
      <c r="O162" s="5"/>
      <c r="P162" s="5"/>
      <c r="Q162" s="5"/>
    </row>
    <row r="163" spans="1:17" hidden="1" x14ac:dyDescent="0.25">
      <c r="A163" s="6">
        <v>160</v>
      </c>
      <c r="B163" s="7">
        <v>2016030204</v>
      </c>
      <c r="C163" s="5" t="s">
        <v>401</v>
      </c>
      <c r="D163" s="6" t="s">
        <v>50</v>
      </c>
      <c r="E163" s="7" t="s">
        <v>60</v>
      </c>
      <c r="F163" s="7">
        <v>7</v>
      </c>
      <c r="G163" s="6">
        <v>26</v>
      </c>
      <c r="H163" s="8">
        <v>800000</v>
      </c>
      <c r="I163" s="7" t="s">
        <v>402</v>
      </c>
      <c r="J163" s="5"/>
      <c r="K163" s="5"/>
      <c r="L163" s="5"/>
      <c r="M163" s="5"/>
      <c r="N163" s="5"/>
      <c r="O163" s="5"/>
      <c r="P163" s="5"/>
      <c r="Q163" s="5"/>
    </row>
    <row r="164" spans="1:17" hidden="1" x14ac:dyDescent="0.25">
      <c r="A164" s="6">
        <v>161</v>
      </c>
      <c r="B164" s="7">
        <v>2017010090</v>
      </c>
      <c r="C164" s="5" t="s">
        <v>403</v>
      </c>
      <c r="D164" s="6" t="s">
        <v>68</v>
      </c>
      <c r="E164" s="7" t="s">
        <v>113</v>
      </c>
      <c r="F164" s="7">
        <v>5</v>
      </c>
      <c r="G164" s="6">
        <v>17</v>
      </c>
      <c r="H164" s="8">
        <v>2950000</v>
      </c>
      <c r="I164" s="7" t="s">
        <v>404</v>
      </c>
      <c r="J164" s="5"/>
      <c r="K164" s="5"/>
      <c r="L164" s="5"/>
      <c r="M164" s="5"/>
      <c r="N164" s="5"/>
      <c r="O164" s="5"/>
      <c r="P164" s="5"/>
      <c r="Q164" s="5"/>
    </row>
    <row r="165" spans="1:17" x14ac:dyDescent="0.25">
      <c r="A165" s="6">
        <v>162</v>
      </c>
      <c r="B165" s="7">
        <v>2017020866</v>
      </c>
      <c r="C165" s="5" t="s">
        <v>405</v>
      </c>
      <c r="D165" s="6" t="s">
        <v>14</v>
      </c>
      <c r="E165" s="7" t="s">
        <v>80</v>
      </c>
      <c r="F165" s="7">
        <v>5</v>
      </c>
      <c r="G165" s="6">
        <v>20</v>
      </c>
      <c r="H165" s="8">
        <v>2500000</v>
      </c>
      <c r="I165" s="7" t="s">
        <v>406</v>
      </c>
      <c r="J165" s="5"/>
      <c r="K165" s="5"/>
      <c r="L165" s="5"/>
      <c r="M165" s="5"/>
      <c r="N165" s="5"/>
      <c r="O165" s="5"/>
      <c r="P165" s="5"/>
      <c r="Q165" s="5"/>
    </row>
    <row r="166" spans="1:17" hidden="1" x14ac:dyDescent="0.25">
      <c r="A166" s="6">
        <v>163</v>
      </c>
      <c r="B166" s="7">
        <v>2017010094</v>
      </c>
      <c r="C166" s="5" t="s">
        <v>407</v>
      </c>
      <c r="D166" s="6" t="s">
        <v>68</v>
      </c>
      <c r="E166" s="7" t="s">
        <v>348</v>
      </c>
      <c r="F166" s="7">
        <v>5</v>
      </c>
      <c r="G166" s="6">
        <v>16</v>
      </c>
      <c r="H166" s="8">
        <v>2000000</v>
      </c>
      <c r="I166" s="7" t="s">
        <v>408</v>
      </c>
      <c r="J166" s="5"/>
      <c r="K166" s="5"/>
      <c r="L166" s="5"/>
      <c r="M166" s="5"/>
      <c r="N166" s="5"/>
      <c r="O166" s="5"/>
      <c r="P166" s="5"/>
      <c r="Q166" s="5"/>
    </row>
    <row r="167" spans="1:17" hidden="1" x14ac:dyDescent="0.25">
      <c r="A167" s="6">
        <v>164</v>
      </c>
      <c r="B167" s="7">
        <v>2017010012</v>
      </c>
      <c r="C167" s="5" t="s">
        <v>409</v>
      </c>
      <c r="D167" s="6" t="s">
        <v>68</v>
      </c>
      <c r="E167" s="7" t="s">
        <v>411</v>
      </c>
      <c r="F167" s="7">
        <v>5</v>
      </c>
      <c r="G167" s="6">
        <v>10</v>
      </c>
      <c r="H167" s="8">
        <v>1500000</v>
      </c>
      <c r="I167" s="7" t="s">
        <v>410</v>
      </c>
      <c r="J167" s="5"/>
      <c r="K167" s="5"/>
      <c r="L167" s="5"/>
      <c r="M167" s="5"/>
      <c r="N167" s="5"/>
      <c r="O167" s="5"/>
      <c r="P167" s="5"/>
      <c r="Q167" s="5"/>
    </row>
    <row r="168" spans="1:17" hidden="1" x14ac:dyDescent="0.25">
      <c r="A168" s="6">
        <v>165</v>
      </c>
      <c r="B168" s="7">
        <v>2017010026</v>
      </c>
      <c r="C168" s="5" t="s">
        <v>412</v>
      </c>
      <c r="D168" s="6" t="s">
        <v>68</v>
      </c>
      <c r="E168" s="7" t="s">
        <v>333</v>
      </c>
      <c r="F168" s="7">
        <v>5</v>
      </c>
      <c r="G168" s="6">
        <v>16</v>
      </c>
      <c r="H168" s="8">
        <v>2664220</v>
      </c>
      <c r="I168" s="7" t="s">
        <v>413</v>
      </c>
      <c r="J168" s="5"/>
      <c r="K168" s="5"/>
      <c r="L168" s="5"/>
      <c r="M168" s="5"/>
      <c r="N168" s="5"/>
      <c r="O168" s="5"/>
      <c r="P168" s="5"/>
      <c r="Q168" s="5"/>
    </row>
    <row r="169" spans="1:17" x14ac:dyDescent="0.25">
      <c r="A169" s="6">
        <v>166</v>
      </c>
      <c r="B169" s="7">
        <v>2016020538</v>
      </c>
      <c r="C169" s="5" t="s">
        <v>414</v>
      </c>
      <c r="D169" s="6" t="s">
        <v>14</v>
      </c>
      <c r="E169" s="7" t="s">
        <v>416</v>
      </c>
      <c r="F169" s="7">
        <v>7</v>
      </c>
      <c r="G169" s="6">
        <v>20</v>
      </c>
      <c r="H169" s="15">
        <v>3000000</v>
      </c>
      <c r="I169" s="7" t="s">
        <v>415</v>
      </c>
      <c r="J169" s="5"/>
      <c r="K169" s="5"/>
      <c r="L169" s="5"/>
      <c r="M169" s="5"/>
      <c r="N169" s="5"/>
      <c r="O169" s="5"/>
      <c r="P169" s="5"/>
      <c r="Q169" s="5"/>
    </row>
    <row r="170" spans="1:17" x14ac:dyDescent="0.25">
      <c r="A170" s="6">
        <v>167</v>
      </c>
      <c r="B170" s="7">
        <v>2016020537</v>
      </c>
      <c r="C170" s="19" t="s">
        <v>417</v>
      </c>
      <c r="D170" s="6" t="s">
        <v>14</v>
      </c>
      <c r="E170" s="7" t="s">
        <v>94</v>
      </c>
      <c r="F170" s="7">
        <v>7</v>
      </c>
      <c r="G170" s="6">
        <v>62</v>
      </c>
      <c r="H170" s="8">
        <v>1000000</v>
      </c>
      <c r="I170" s="7" t="s">
        <v>418</v>
      </c>
      <c r="J170" s="5"/>
      <c r="K170" s="5"/>
      <c r="L170" s="5"/>
      <c r="M170" s="5"/>
      <c r="N170" s="5"/>
      <c r="O170" s="5"/>
      <c r="P170" s="5"/>
      <c r="Q170" s="5"/>
    </row>
    <row r="171" spans="1:17" x14ac:dyDescent="0.25">
      <c r="A171" s="6">
        <v>168</v>
      </c>
      <c r="B171" s="7">
        <v>2018020157</v>
      </c>
      <c r="C171" s="5" t="s">
        <v>419</v>
      </c>
      <c r="D171" s="6" t="s">
        <v>14</v>
      </c>
      <c r="E171" s="7" t="s">
        <v>189</v>
      </c>
      <c r="F171" s="7">
        <v>3</v>
      </c>
      <c r="G171" s="6">
        <v>22</v>
      </c>
      <c r="H171" s="8">
        <v>2000000</v>
      </c>
      <c r="I171" s="7" t="s">
        <v>420</v>
      </c>
      <c r="J171" s="5"/>
      <c r="K171" s="5"/>
      <c r="L171" s="5"/>
      <c r="M171" s="5"/>
      <c r="N171" s="5"/>
      <c r="O171" s="5"/>
      <c r="P171" s="5"/>
      <c r="Q171" s="5"/>
    </row>
    <row r="172" spans="1:17" x14ac:dyDescent="0.25">
      <c r="A172" s="6">
        <v>169</v>
      </c>
      <c r="B172" s="7">
        <v>2018020095</v>
      </c>
      <c r="C172" s="5" t="s">
        <v>421</v>
      </c>
      <c r="D172" s="6" t="s">
        <v>14</v>
      </c>
      <c r="E172" s="7" t="s">
        <v>189</v>
      </c>
      <c r="F172" s="7">
        <v>3</v>
      </c>
      <c r="G172" s="6">
        <v>16</v>
      </c>
      <c r="H172" s="8">
        <v>2214700</v>
      </c>
      <c r="I172" s="7" t="s">
        <v>422</v>
      </c>
      <c r="J172" s="5"/>
      <c r="K172" s="5"/>
      <c r="L172" s="5"/>
      <c r="M172" s="5"/>
      <c r="N172" s="5"/>
      <c r="O172" s="5"/>
      <c r="P172" s="5"/>
      <c r="Q172" s="5"/>
    </row>
    <row r="173" spans="1:17" x14ac:dyDescent="0.25">
      <c r="A173" s="6">
        <v>170</v>
      </c>
      <c r="B173" s="7">
        <v>2018020019</v>
      </c>
      <c r="C173" s="5" t="s">
        <v>423</v>
      </c>
      <c r="D173" s="6" t="s">
        <v>14</v>
      </c>
      <c r="E173" s="7" t="s">
        <v>149</v>
      </c>
      <c r="F173" s="7">
        <v>3</v>
      </c>
      <c r="G173" s="6">
        <v>14</v>
      </c>
      <c r="H173" s="15">
        <v>2817000</v>
      </c>
      <c r="I173" s="7" t="s">
        <v>424</v>
      </c>
      <c r="J173" s="5"/>
      <c r="K173" s="5"/>
      <c r="L173" s="5"/>
      <c r="M173" s="5"/>
      <c r="N173" s="5"/>
      <c r="O173" s="5"/>
      <c r="P173" s="5"/>
      <c r="Q173" s="5"/>
    </row>
    <row r="174" spans="1:17" x14ac:dyDescent="0.25">
      <c r="A174" s="6">
        <v>171</v>
      </c>
      <c r="B174" s="7">
        <v>2018020111</v>
      </c>
      <c r="C174" s="5" t="s">
        <v>425</v>
      </c>
      <c r="D174" s="6" t="s">
        <v>14</v>
      </c>
      <c r="E174" s="7" t="s">
        <v>189</v>
      </c>
      <c r="F174" s="7">
        <v>3</v>
      </c>
      <c r="G174" s="6">
        <v>10</v>
      </c>
      <c r="H174" s="15">
        <v>0</v>
      </c>
      <c r="I174" s="7" t="s">
        <v>426</v>
      </c>
      <c r="J174" s="5"/>
      <c r="K174" s="5"/>
      <c r="L174" s="5"/>
      <c r="M174" s="5"/>
      <c r="N174" s="5"/>
      <c r="O174" s="5"/>
      <c r="P174" s="5"/>
      <c r="Q174" s="5"/>
    </row>
    <row r="175" spans="1:17" hidden="1" x14ac:dyDescent="0.25">
      <c r="A175" s="6">
        <v>172</v>
      </c>
      <c r="B175" s="7">
        <v>2018010029</v>
      </c>
      <c r="C175" s="5" t="s">
        <v>427</v>
      </c>
      <c r="D175" s="6" t="s">
        <v>68</v>
      </c>
      <c r="E175" s="7" t="s">
        <v>101</v>
      </c>
      <c r="F175" s="7">
        <v>3</v>
      </c>
      <c r="G175" s="6">
        <v>16</v>
      </c>
      <c r="H175" s="8">
        <v>1500000</v>
      </c>
      <c r="I175" s="7" t="s">
        <v>428</v>
      </c>
      <c r="J175" s="5"/>
      <c r="K175" s="5"/>
      <c r="L175" s="5"/>
      <c r="M175" s="5"/>
      <c r="N175" s="5"/>
      <c r="O175" s="5"/>
      <c r="P175" s="5"/>
      <c r="Q175" s="5"/>
    </row>
    <row r="176" spans="1:17" hidden="1" x14ac:dyDescent="0.25">
      <c r="A176" s="6">
        <v>173</v>
      </c>
      <c r="B176" s="7">
        <v>2017030090</v>
      </c>
      <c r="C176" s="5" t="s">
        <v>429</v>
      </c>
      <c r="D176" s="6" t="s">
        <v>50</v>
      </c>
      <c r="E176" s="7" t="s">
        <v>88</v>
      </c>
      <c r="F176" s="7">
        <v>5</v>
      </c>
      <c r="G176" s="6">
        <v>36</v>
      </c>
      <c r="H176" s="8">
        <v>2000000</v>
      </c>
      <c r="I176" s="7" t="s">
        <v>430</v>
      </c>
      <c r="J176" s="5"/>
      <c r="K176" s="5"/>
      <c r="L176" s="5"/>
      <c r="M176" s="5"/>
      <c r="N176" s="5"/>
      <c r="O176" s="5"/>
      <c r="P176" s="5"/>
      <c r="Q176" s="5"/>
    </row>
    <row r="177" spans="1:17" x14ac:dyDescent="0.25">
      <c r="A177" s="6">
        <v>174</v>
      </c>
      <c r="B177" s="7">
        <v>2018021145</v>
      </c>
      <c r="C177" s="5" t="s">
        <v>431</v>
      </c>
      <c r="D177" s="6" t="s">
        <v>14</v>
      </c>
      <c r="E177" s="7" t="s">
        <v>149</v>
      </c>
      <c r="F177" s="7">
        <v>3</v>
      </c>
      <c r="G177" s="6">
        <v>25</v>
      </c>
      <c r="H177" s="8">
        <v>2000000</v>
      </c>
      <c r="I177" s="7" t="s">
        <v>432</v>
      </c>
      <c r="J177" s="5"/>
      <c r="K177" s="5"/>
      <c r="L177" s="5"/>
      <c r="M177" s="5"/>
      <c r="N177" s="5"/>
      <c r="O177" s="5"/>
      <c r="P177" s="5"/>
      <c r="Q177" s="5"/>
    </row>
    <row r="178" spans="1:17" hidden="1" x14ac:dyDescent="0.25">
      <c r="A178" s="6">
        <v>175</v>
      </c>
      <c r="B178" s="7">
        <v>2018010045</v>
      </c>
      <c r="C178" s="5" t="s">
        <v>433</v>
      </c>
      <c r="D178" s="6" t="s">
        <v>68</v>
      </c>
      <c r="E178" s="7" t="s">
        <v>101</v>
      </c>
      <c r="F178" s="7">
        <v>3</v>
      </c>
      <c r="G178" s="6">
        <v>6</v>
      </c>
      <c r="H178" s="8">
        <v>1500000</v>
      </c>
      <c r="I178" s="7" t="s">
        <v>434</v>
      </c>
      <c r="J178" s="5"/>
      <c r="K178" s="5"/>
      <c r="L178" s="5"/>
      <c r="M178" s="5"/>
      <c r="N178" s="5"/>
      <c r="O178" s="5"/>
      <c r="P178" s="5"/>
      <c r="Q178" s="5"/>
    </row>
    <row r="179" spans="1:17" hidden="1" x14ac:dyDescent="0.25">
      <c r="A179" s="6">
        <v>176</v>
      </c>
      <c r="B179" s="7">
        <v>2018010027</v>
      </c>
      <c r="C179" s="5" t="s">
        <v>435</v>
      </c>
      <c r="D179" s="6" t="s">
        <v>68</v>
      </c>
      <c r="E179" s="7" t="s">
        <v>56</v>
      </c>
      <c r="F179" s="7">
        <v>3</v>
      </c>
      <c r="G179" s="6">
        <v>10</v>
      </c>
      <c r="H179" s="8">
        <v>1500000</v>
      </c>
      <c r="I179" s="7" t="s">
        <v>436</v>
      </c>
      <c r="J179" s="5"/>
      <c r="K179" s="5"/>
      <c r="L179" s="5"/>
      <c r="M179" s="5"/>
      <c r="N179" s="5"/>
      <c r="O179" s="5"/>
      <c r="P179" s="5"/>
      <c r="Q179" s="5"/>
    </row>
    <row r="180" spans="1:17" x14ac:dyDescent="0.25">
      <c r="A180" s="6">
        <v>177</v>
      </c>
      <c r="B180" s="7">
        <v>2018020656</v>
      </c>
      <c r="C180" s="5" t="s">
        <v>437</v>
      </c>
      <c r="D180" s="6" t="s">
        <v>14</v>
      </c>
      <c r="E180" s="7" t="s">
        <v>149</v>
      </c>
      <c r="F180" s="7">
        <v>3</v>
      </c>
      <c r="G180" s="6">
        <v>8</v>
      </c>
      <c r="H180" s="15">
        <v>3200000</v>
      </c>
      <c r="I180" s="7" t="s">
        <v>438</v>
      </c>
      <c r="J180" s="5"/>
      <c r="K180" s="5"/>
      <c r="L180" s="5"/>
      <c r="M180" s="5"/>
      <c r="N180" s="5"/>
      <c r="O180" s="5"/>
      <c r="P180" s="5"/>
      <c r="Q180" s="5"/>
    </row>
    <row r="181" spans="1:17" x14ac:dyDescent="0.25">
      <c r="A181" s="6">
        <v>178</v>
      </c>
      <c r="B181" s="7">
        <v>2018020806</v>
      </c>
      <c r="C181" s="5" t="s">
        <v>439</v>
      </c>
      <c r="D181" s="6" t="s">
        <v>14</v>
      </c>
      <c r="E181" s="7" t="s">
        <v>416</v>
      </c>
      <c r="F181" s="7">
        <v>3</v>
      </c>
      <c r="G181" s="6">
        <v>2</v>
      </c>
      <c r="H181" s="8">
        <v>6858100</v>
      </c>
      <c r="I181" s="7" t="s">
        <v>440</v>
      </c>
      <c r="J181" s="5"/>
      <c r="K181" s="5"/>
      <c r="L181" s="5"/>
      <c r="M181" s="5"/>
      <c r="N181" s="5"/>
      <c r="O181" s="5"/>
      <c r="P181" s="5"/>
      <c r="Q181" s="5"/>
    </row>
    <row r="182" spans="1:17" x14ac:dyDescent="0.25">
      <c r="A182" s="6">
        <v>179</v>
      </c>
      <c r="B182" s="7">
        <v>2018020602</v>
      </c>
      <c r="C182" s="5" t="s">
        <v>441</v>
      </c>
      <c r="D182" s="6" t="s">
        <v>14</v>
      </c>
      <c r="E182" s="7" t="s">
        <v>80</v>
      </c>
      <c r="F182" s="7">
        <v>3</v>
      </c>
      <c r="G182" s="6">
        <v>6</v>
      </c>
      <c r="H182" s="8">
        <v>2000000</v>
      </c>
      <c r="I182" s="7" t="s">
        <v>442</v>
      </c>
      <c r="J182" s="5"/>
      <c r="K182" s="5"/>
      <c r="L182" s="5"/>
      <c r="M182" s="5"/>
      <c r="N182" s="5"/>
      <c r="O182" s="5"/>
      <c r="P182" s="5"/>
      <c r="Q182" s="5"/>
    </row>
    <row r="183" spans="1:17" x14ac:dyDescent="0.25">
      <c r="A183" s="6">
        <v>180</v>
      </c>
      <c r="B183" s="7">
        <v>2018020084</v>
      </c>
      <c r="C183" s="5" t="s">
        <v>444</v>
      </c>
      <c r="D183" s="6" t="s">
        <v>14</v>
      </c>
      <c r="E183" s="7" t="s">
        <v>80</v>
      </c>
      <c r="F183" s="7">
        <v>3</v>
      </c>
      <c r="G183" s="6">
        <v>4</v>
      </c>
      <c r="H183" s="8">
        <v>1600000</v>
      </c>
      <c r="I183" s="7" t="s">
        <v>443</v>
      </c>
      <c r="J183" s="5"/>
      <c r="K183" s="5"/>
      <c r="L183" s="5"/>
      <c r="M183" s="5"/>
      <c r="N183" s="5"/>
      <c r="O183" s="5"/>
      <c r="P183" s="5"/>
      <c r="Q183" s="5"/>
    </row>
    <row r="184" spans="1:17" x14ac:dyDescent="0.25">
      <c r="A184" s="6">
        <v>181</v>
      </c>
      <c r="B184" s="7">
        <v>2018020360</v>
      </c>
      <c r="C184" s="5" t="s">
        <v>445</v>
      </c>
      <c r="D184" s="6" t="s">
        <v>14</v>
      </c>
      <c r="E184" s="7" t="s">
        <v>80</v>
      </c>
      <c r="F184" s="20">
        <v>3</v>
      </c>
      <c r="G184" s="6">
        <v>10</v>
      </c>
      <c r="H184" s="8">
        <v>2500000</v>
      </c>
      <c r="I184" s="7" t="s">
        <v>446</v>
      </c>
      <c r="J184" s="5"/>
      <c r="K184" s="5"/>
      <c r="L184" s="5"/>
      <c r="M184" s="5"/>
      <c r="N184" s="5"/>
      <c r="O184" s="5"/>
      <c r="P184" s="5"/>
      <c r="Q184" s="5"/>
    </row>
    <row r="185" spans="1:17" x14ac:dyDescent="0.25">
      <c r="A185" s="6">
        <v>182</v>
      </c>
      <c r="B185" s="7">
        <v>2018020266</v>
      </c>
      <c r="C185" s="5" t="s">
        <v>447</v>
      </c>
      <c r="D185" s="6" t="s">
        <v>14</v>
      </c>
      <c r="E185" s="7" t="s">
        <v>113</v>
      </c>
      <c r="F185" s="7">
        <v>3</v>
      </c>
      <c r="G185" s="6">
        <v>4</v>
      </c>
      <c r="H185" s="8">
        <v>2000000</v>
      </c>
      <c r="I185" s="7" t="s">
        <v>448</v>
      </c>
      <c r="J185" s="5"/>
      <c r="K185" s="5"/>
      <c r="L185" s="5"/>
      <c r="M185" s="5"/>
      <c r="N185" s="5"/>
      <c r="O185" s="5"/>
      <c r="P185" s="5"/>
      <c r="Q185" s="5"/>
    </row>
    <row r="186" spans="1:17" x14ac:dyDescent="0.25">
      <c r="A186" s="6">
        <v>183</v>
      </c>
      <c r="B186" s="7">
        <v>2018020646</v>
      </c>
      <c r="C186" s="5" t="s">
        <v>449</v>
      </c>
      <c r="D186" s="6" t="s">
        <v>14</v>
      </c>
      <c r="E186" s="7" t="s">
        <v>113</v>
      </c>
      <c r="F186" s="7">
        <v>3</v>
      </c>
      <c r="G186" s="6">
        <v>6</v>
      </c>
      <c r="H186" s="8">
        <v>1000000</v>
      </c>
      <c r="I186" s="7" t="s">
        <v>450</v>
      </c>
      <c r="J186" s="5"/>
      <c r="K186" s="5"/>
      <c r="L186" s="5"/>
      <c r="M186" s="5"/>
      <c r="N186" s="5"/>
      <c r="O186" s="5"/>
      <c r="P186" s="5"/>
      <c r="Q186" s="5"/>
    </row>
    <row r="187" spans="1:17" x14ac:dyDescent="0.25">
      <c r="A187" s="6">
        <v>184</v>
      </c>
      <c r="B187" s="7">
        <v>2017020794</v>
      </c>
      <c r="C187" s="5" t="s">
        <v>451</v>
      </c>
      <c r="D187" s="6" t="s">
        <v>14</v>
      </c>
      <c r="E187" s="7" t="s">
        <v>52</v>
      </c>
      <c r="F187" s="7">
        <v>5</v>
      </c>
      <c r="G187" s="6">
        <v>6</v>
      </c>
      <c r="H187" s="8">
        <v>2000000</v>
      </c>
      <c r="I187" s="7" t="s">
        <v>452</v>
      </c>
      <c r="J187" s="5"/>
      <c r="K187" s="5"/>
      <c r="L187" s="5"/>
      <c r="M187" s="5"/>
      <c r="N187" s="5"/>
      <c r="O187" s="5"/>
      <c r="P187" s="5"/>
      <c r="Q187" s="5"/>
    </row>
    <row r="188" spans="1:17" x14ac:dyDescent="0.25">
      <c r="A188" s="6">
        <v>185</v>
      </c>
      <c r="B188" s="21">
        <v>2018020583</v>
      </c>
      <c r="C188" s="5" t="s">
        <v>453</v>
      </c>
      <c r="D188" s="6" t="s">
        <v>14</v>
      </c>
      <c r="E188" s="7" t="s">
        <v>206</v>
      </c>
      <c r="F188" s="7">
        <v>8</v>
      </c>
      <c r="G188" s="6">
        <v>6</v>
      </c>
      <c r="H188" s="8">
        <v>5274900</v>
      </c>
      <c r="I188" s="7" t="s">
        <v>454</v>
      </c>
      <c r="J188" s="5"/>
      <c r="K188" s="5"/>
      <c r="L188" s="5"/>
      <c r="M188" s="5"/>
      <c r="N188" s="5"/>
      <c r="O188" s="5"/>
      <c r="P188" s="5"/>
      <c r="Q188" s="5"/>
    </row>
    <row r="189" spans="1:17" x14ac:dyDescent="0.25">
      <c r="A189" s="6">
        <v>186</v>
      </c>
      <c r="B189" s="7">
        <v>2017020455</v>
      </c>
      <c r="C189" s="5" t="s">
        <v>455</v>
      </c>
      <c r="D189" s="6" t="s">
        <v>14</v>
      </c>
      <c r="E189" s="7" t="s">
        <v>149</v>
      </c>
      <c r="F189" s="7">
        <v>5</v>
      </c>
      <c r="G189" s="6">
        <v>22</v>
      </c>
      <c r="H189" s="8">
        <v>2500000</v>
      </c>
      <c r="I189" s="7" t="s">
        <v>456</v>
      </c>
      <c r="J189" s="5"/>
      <c r="K189" s="5"/>
      <c r="L189" s="5"/>
      <c r="M189" s="5"/>
      <c r="N189" s="5"/>
      <c r="O189" s="5"/>
      <c r="P189" s="5"/>
      <c r="Q189" s="5"/>
    </row>
    <row r="190" spans="1:17" x14ac:dyDescent="0.25">
      <c r="A190" s="6">
        <v>187</v>
      </c>
      <c r="B190" s="7">
        <v>2017020548</v>
      </c>
      <c r="C190" s="5" t="s">
        <v>457</v>
      </c>
      <c r="D190" s="6" t="s">
        <v>14</v>
      </c>
      <c r="E190" s="7" t="s">
        <v>46</v>
      </c>
      <c r="F190" s="7">
        <v>5</v>
      </c>
      <c r="G190" s="6">
        <v>44</v>
      </c>
      <c r="H190" s="8">
        <v>1200000</v>
      </c>
      <c r="I190" s="7" t="s">
        <v>458</v>
      </c>
      <c r="J190" s="5"/>
      <c r="K190" s="5"/>
      <c r="L190" s="5"/>
      <c r="M190" s="5"/>
      <c r="N190" s="5"/>
      <c r="O190" s="5"/>
      <c r="P190" s="5"/>
      <c r="Q190" s="5"/>
    </row>
    <row r="191" spans="1:17" x14ac:dyDescent="0.25">
      <c r="A191" s="6">
        <v>188</v>
      </c>
      <c r="B191" s="7">
        <v>2018020863</v>
      </c>
      <c r="C191" s="5" t="s">
        <v>459</v>
      </c>
      <c r="D191" s="6" t="s">
        <v>14</v>
      </c>
      <c r="E191" s="7" t="s">
        <v>361</v>
      </c>
      <c r="F191" s="7">
        <v>3</v>
      </c>
      <c r="G191" s="6">
        <v>10</v>
      </c>
      <c r="H191" s="8">
        <v>2000000</v>
      </c>
      <c r="I191" s="7" t="s">
        <v>460</v>
      </c>
      <c r="J191" s="5"/>
      <c r="K191" s="5"/>
      <c r="L191" s="5"/>
      <c r="M191" s="5"/>
      <c r="N191" s="5"/>
      <c r="O191" s="5"/>
      <c r="P191" s="5"/>
      <c r="Q191" s="5"/>
    </row>
    <row r="192" spans="1:17" x14ac:dyDescent="0.25">
      <c r="A192" s="6">
        <v>189</v>
      </c>
      <c r="B192" s="7">
        <v>2017020644</v>
      </c>
      <c r="C192" s="5" t="s">
        <v>461</v>
      </c>
      <c r="D192" s="6" t="s">
        <v>14</v>
      </c>
      <c r="E192" s="7" t="s">
        <v>107</v>
      </c>
      <c r="F192" s="7">
        <v>5</v>
      </c>
      <c r="G192" s="6">
        <v>32</v>
      </c>
      <c r="H192" s="8">
        <v>2000000</v>
      </c>
      <c r="I192" s="7" t="s">
        <v>462</v>
      </c>
      <c r="J192" s="5"/>
      <c r="K192" s="5"/>
      <c r="L192" s="5"/>
      <c r="M192" s="5"/>
      <c r="N192" s="5"/>
      <c r="O192" s="5"/>
      <c r="P192" s="5"/>
      <c r="Q192" s="5"/>
    </row>
    <row r="193" spans="1:17" x14ac:dyDescent="0.25">
      <c r="A193" s="6">
        <v>190</v>
      </c>
      <c r="B193" s="7">
        <v>2017020775</v>
      </c>
      <c r="C193" s="5" t="s">
        <v>463</v>
      </c>
      <c r="D193" s="6" t="s">
        <v>14</v>
      </c>
      <c r="E193" s="7" t="s">
        <v>149</v>
      </c>
      <c r="F193" s="7">
        <v>5</v>
      </c>
      <c r="G193" s="6">
        <v>33</v>
      </c>
      <c r="H193" s="8">
        <v>3000000</v>
      </c>
      <c r="I193" s="7" t="s">
        <v>464</v>
      </c>
      <c r="J193" s="5"/>
      <c r="K193" s="5"/>
      <c r="L193" s="5"/>
      <c r="M193" s="5"/>
      <c r="N193" s="5"/>
      <c r="O193" s="5"/>
      <c r="P193" s="5"/>
      <c r="Q193" s="5"/>
    </row>
    <row r="194" spans="1:17" hidden="1" x14ac:dyDescent="0.25">
      <c r="A194" s="6">
        <v>191</v>
      </c>
      <c r="B194" s="7">
        <v>2016030156</v>
      </c>
      <c r="C194" s="5" t="s">
        <v>465</v>
      </c>
      <c r="D194" s="6" t="s">
        <v>50</v>
      </c>
      <c r="E194" s="7" t="s">
        <v>132</v>
      </c>
      <c r="F194" s="7">
        <v>7</v>
      </c>
      <c r="G194" s="6">
        <v>20</v>
      </c>
      <c r="H194" s="8">
        <v>1000000</v>
      </c>
      <c r="I194" s="7" t="s">
        <v>466</v>
      </c>
      <c r="J194" s="5"/>
      <c r="K194" s="5"/>
      <c r="L194" s="5"/>
      <c r="M194" s="5"/>
      <c r="N194" s="5"/>
      <c r="O194" s="5"/>
      <c r="P194" s="5"/>
      <c r="Q194" s="5"/>
    </row>
    <row r="195" spans="1:17" hidden="1" x14ac:dyDescent="0.25">
      <c r="A195" s="6">
        <v>192</v>
      </c>
      <c r="B195" s="7">
        <v>2018010050</v>
      </c>
      <c r="C195" s="5" t="s">
        <v>469</v>
      </c>
      <c r="D195" s="6" t="s">
        <v>68</v>
      </c>
      <c r="E195" s="7" t="s">
        <v>361</v>
      </c>
      <c r="F195" s="7">
        <v>3</v>
      </c>
      <c r="G195" s="6">
        <v>12</v>
      </c>
      <c r="H195" s="8">
        <v>1500000</v>
      </c>
      <c r="I195" s="7" t="s">
        <v>470</v>
      </c>
      <c r="J195" s="5"/>
      <c r="K195" s="5"/>
      <c r="L195" s="5"/>
      <c r="M195" s="5"/>
      <c r="N195" s="5"/>
      <c r="O195" s="5"/>
      <c r="P195" s="5"/>
      <c r="Q195" s="5"/>
    </row>
    <row r="196" spans="1:17" x14ac:dyDescent="0.25">
      <c r="A196" s="6">
        <v>193</v>
      </c>
      <c r="B196" s="1">
        <v>2018020907</v>
      </c>
      <c r="C196" s="5" t="s">
        <v>472</v>
      </c>
      <c r="D196" s="6" t="s">
        <v>14</v>
      </c>
      <c r="E196" s="7" t="s">
        <v>63</v>
      </c>
      <c r="F196" s="7">
        <v>3</v>
      </c>
      <c r="G196" s="6">
        <v>30</v>
      </c>
      <c r="H196" s="8">
        <v>2500000</v>
      </c>
      <c r="I196" s="7" t="s">
        <v>471</v>
      </c>
      <c r="J196" s="5"/>
      <c r="K196" s="5"/>
      <c r="L196" s="5"/>
      <c r="M196" s="5"/>
      <c r="N196" s="5"/>
      <c r="O196" s="5"/>
      <c r="P196" s="5"/>
      <c r="Q196" s="5"/>
    </row>
    <row r="197" spans="1:17" hidden="1" x14ac:dyDescent="0.25">
      <c r="A197" s="6">
        <v>194</v>
      </c>
      <c r="B197" s="7">
        <v>2017010001</v>
      </c>
      <c r="C197" s="5" t="s">
        <v>474</v>
      </c>
      <c r="D197" s="6" t="s">
        <v>68</v>
      </c>
      <c r="E197" s="7" t="s">
        <v>113</v>
      </c>
      <c r="F197" s="7">
        <v>5</v>
      </c>
      <c r="G197" s="6">
        <v>26</v>
      </c>
      <c r="H197" s="8">
        <v>1500000</v>
      </c>
      <c r="I197" s="7" t="s">
        <v>473</v>
      </c>
      <c r="J197" s="5"/>
      <c r="K197" s="5"/>
      <c r="L197" s="5"/>
      <c r="M197" s="5"/>
      <c r="N197" s="5"/>
      <c r="O197" s="5"/>
      <c r="P197" s="5"/>
      <c r="Q197" s="5"/>
    </row>
    <row r="198" spans="1:17" x14ac:dyDescent="0.25">
      <c r="A198" s="6">
        <v>195</v>
      </c>
      <c r="B198" s="7">
        <v>2018020398</v>
      </c>
      <c r="C198" s="5" t="s">
        <v>475</v>
      </c>
      <c r="D198" s="6" t="s">
        <v>14</v>
      </c>
      <c r="E198" s="7" t="s">
        <v>52</v>
      </c>
      <c r="F198" s="7">
        <v>3</v>
      </c>
      <c r="G198" s="6">
        <v>12</v>
      </c>
      <c r="H198" s="8">
        <v>1800000</v>
      </c>
      <c r="I198" s="7" t="s">
        <v>476</v>
      </c>
      <c r="J198" s="5"/>
      <c r="K198" s="5"/>
      <c r="L198" s="5"/>
      <c r="M198" s="5"/>
      <c r="N198" s="5"/>
      <c r="O198" s="5"/>
      <c r="P198" s="5"/>
      <c r="Q198" s="5"/>
    </row>
    <row r="199" spans="1:17" x14ac:dyDescent="0.25">
      <c r="A199" s="6">
        <v>196</v>
      </c>
      <c r="B199" s="7">
        <v>2018020871</v>
      </c>
      <c r="C199" s="5" t="s">
        <v>477</v>
      </c>
      <c r="D199" s="6" t="s">
        <v>14</v>
      </c>
      <c r="E199" s="7">
        <v>4</v>
      </c>
      <c r="F199" s="7">
        <v>3</v>
      </c>
      <c r="G199" s="6">
        <v>4</v>
      </c>
      <c r="H199" s="8">
        <v>2000000</v>
      </c>
      <c r="I199" s="7" t="s">
        <v>478</v>
      </c>
      <c r="J199" s="5"/>
      <c r="K199" s="5"/>
      <c r="L199" s="5"/>
      <c r="M199" s="5"/>
      <c r="N199" s="5"/>
      <c r="O199" s="5"/>
      <c r="P199" s="5"/>
      <c r="Q199" s="5"/>
    </row>
    <row r="200" spans="1:17" x14ac:dyDescent="0.25">
      <c r="A200" s="6">
        <v>197</v>
      </c>
      <c r="B200" s="7">
        <v>2017020157</v>
      </c>
      <c r="C200" s="5" t="s">
        <v>479</v>
      </c>
      <c r="D200" s="6" t="s">
        <v>14</v>
      </c>
      <c r="E200" s="7" t="s">
        <v>88</v>
      </c>
      <c r="F200" s="7">
        <v>5</v>
      </c>
      <c r="G200" s="6">
        <v>36</v>
      </c>
      <c r="H200" s="8">
        <v>4333000</v>
      </c>
      <c r="I200" s="7" t="s">
        <v>480</v>
      </c>
      <c r="J200" s="5"/>
      <c r="K200" s="5"/>
      <c r="L200" s="5"/>
      <c r="M200" s="5"/>
      <c r="N200" s="5"/>
      <c r="O200" s="5"/>
      <c r="P200" s="5"/>
      <c r="Q200" s="5"/>
    </row>
    <row r="201" spans="1:17" x14ac:dyDescent="0.25">
      <c r="A201" s="6">
        <v>198</v>
      </c>
      <c r="B201" s="7">
        <v>2018020908</v>
      </c>
      <c r="C201" s="5" t="s">
        <v>481</v>
      </c>
      <c r="D201" s="6" t="s">
        <v>14</v>
      </c>
      <c r="E201" s="7">
        <v>10</v>
      </c>
      <c r="F201" s="7">
        <v>3</v>
      </c>
      <c r="G201" s="6">
        <v>10</v>
      </c>
      <c r="H201" s="8">
        <v>3000000</v>
      </c>
      <c r="I201" s="7" t="s">
        <v>482</v>
      </c>
      <c r="J201" s="5"/>
      <c r="K201" s="5"/>
      <c r="L201" s="5"/>
      <c r="M201" s="5"/>
      <c r="N201" s="5"/>
      <c r="O201" s="5"/>
      <c r="P201" s="5"/>
      <c r="Q201" s="5"/>
    </row>
    <row r="202" spans="1:17" hidden="1" x14ac:dyDescent="0.25">
      <c r="A202" s="6">
        <v>199</v>
      </c>
      <c r="B202" s="7">
        <v>2017030200</v>
      </c>
      <c r="C202" s="5" t="s">
        <v>483</v>
      </c>
      <c r="D202" s="6" t="s">
        <v>50</v>
      </c>
      <c r="E202" s="7" t="s">
        <v>47</v>
      </c>
      <c r="F202" s="7">
        <v>5</v>
      </c>
      <c r="G202" s="6">
        <v>36</v>
      </c>
      <c r="H202" s="8">
        <v>900000</v>
      </c>
      <c r="I202" s="7" t="s">
        <v>484</v>
      </c>
      <c r="J202" s="5"/>
      <c r="K202" s="5"/>
      <c r="L202" s="5"/>
      <c r="M202" s="5"/>
      <c r="N202" s="5"/>
      <c r="O202" s="5"/>
      <c r="P202" s="5"/>
      <c r="Q202" s="5"/>
    </row>
    <row r="203" spans="1:17" hidden="1" x14ac:dyDescent="0.25">
      <c r="A203" s="6">
        <v>200</v>
      </c>
      <c r="B203" s="7">
        <v>2018010047</v>
      </c>
      <c r="C203" s="5" t="s">
        <v>485</v>
      </c>
      <c r="D203" s="6" t="s">
        <v>68</v>
      </c>
      <c r="E203" s="7" t="s">
        <v>94</v>
      </c>
      <c r="F203" s="7">
        <v>3</v>
      </c>
      <c r="G203" s="6">
        <v>6</v>
      </c>
      <c r="H203" s="8">
        <v>1500000</v>
      </c>
      <c r="I203" s="7" t="s">
        <v>486</v>
      </c>
      <c r="J203" s="5"/>
      <c r="K203" s="5"/>
      <c r="L203" s="5"/>
      <c r="M203" s="5"/>
      <c r="N203" s="5"/>
      <c r="O203" s="5"/>
      <c r="P203" s="5"/>
      <c r="Q203" s="5"/>
    </row>
    <row r="204" spans="1:17" hidden="1" x14ac:dyDescent="0.25">
      <c r="A204" s="6">
        <v>201</v>
      </c>
      <c r="B204" s="7">
        <v>2018010101</v>
      </c>
      <c r="C204" s="5" t="s">
        <v>487</v>
      </c>
      <c r="D204" s="6" t="s">
        <v>68</v>
      </c>
      <c r="E204" s="7" t="s">
        <v>394</v>
      </c>
      <c r="F204" s="7">
        <v>3</v>
      </c>
      <c r="G204" s="6">
        <v>2</v>
      </c>
      <c r="H204" s="8">
        <v>2500000</v>
      </c>
      <c r="I204" s="7" t="s">
        <v>488</v>
      </c>
      <c r="J204" s="5"/>
      <c r="K204" s="5"/>
      <c r="L204" s="5"/>
      <c r="M204" s="5"/>
      <c r="N204" s="5"/>
      <c r="O204" s="5"/>
      <c r="P204" s="5"/>
      <c r="Q204" s="5"/>
    </row>
    <row r="205" spans="1:17" x14ac:dyDescent="0.25">
      <c r="A205" s="6">
        <v>202</v>
      </c>
      <c r="B205" s="7">
        <v>2016020385</v>
      </c>
      <c r="C205" s="5" t="s">
        <v>489</v>
      </c>
      <c r="D205" s="6" t="s">
        <v>14</v>
      </c>
      <c r="E205" s="7" t="s">
        <v>52</v>
      </c>
      <c r="F205" s="7">
        <v>7</v>
      </c>
      <c r="G205" s="6">
        <v>18</v>
      </c>
      <c r="H205" s="8">
        <v>2500000</v>
      </c>
      <c r="I205" s="7" t="s">
        <v>490</v>
      </c>
      <c r="J205" s="5"/>
      <c r="K205" s="5"/>
      <c r="L205" s="5"/>
      <c r="M205" s="5"/>
      <c r="N205" s="5"/>
      <c r="O205" s="5"/>
      <c r="P205" s="5"/>
      <c r="Q205" s="5"/>
    </row>
    <row r="206" spans="1:17" x14ac:dyDescent="0.25">
      <c r="A206" s="6">
        <v>203</v>
      </c>
      <c r="B206" s="7">
        <v>2018020527</v>
      </c>
      <c r="C206" s="5" t="s">
        <v>491</v>
      </c>
      <c r="D206" s="6" t="s">
        <v>14</v>
      </c>
      <c r="E206" s="7" t="s">
        <v>113</v>
      </c>
      <c r="F206" s="7">
        <v>3</v>
      </c>
      <c r="G206" s="6">
        <v>0</v>
      </c>
      <c r="H206" s="8">
        <v>3000000</v>
      </c>
      <c r="I206" s="7" t="s">
        <v>492</v>
      </c>
      <c r="J206" s="5"/>
      <c r="K206" s="5"/>
      <c r="L206" s="5"/>
      <c r="M206" s="5"/>
      <c r="N206" s="5"/>
      <c r="O206" s="5"/>
      <c r="P206" s="5"/>
      <c r="Q206" s="5"/>
    </row>
    <row r="207" spans="1:17" x14ac:dyDescent="0.25">
      <c r="A207" s="6">
        <v>204</v>
      </c>
      <c r="B207" s="7">
        <v>2018020375</v>
      </c>
      <c r="C207" s="5" t="s">
        <v>493</v>
      </c>
      <c r="D207" s="6" t="s">
        <v>14</v>
      </c>
      <c r="E207" s="7" t="s">
        <v>299</v>
      </c>
      <c r="F207" s="7">
        <v>3</v>
      </c>
      <c r="G207" s="6">
        <v>18</v>
      </c>
      <c r="H207" s="8">
        <v>2000000</v>
      </c>
      <c r="I207" s="7" t="s">
        <v>494</v>
      </c>
      <c r="J207" s="5"/>
      <c r="K207" s="5"/>
      <c r="L207" s="5"/>
      <c r="M207" s="5"/>
      <c r="N207" s="5"/>
      <c r="O207" s="5"/>
      <c r="P207" s="5"/>
      <c r="Q207" s="5"/>
    </row>
    <row r="208" spans="1:17" x14ac:dyDescent="0.25">
      <c r="A208" s="6">
        <v>205</v>
      </c>
      <c r="B208" s="7">
        <v>2018020209</v>
      </c>
      <c r="C208" s="5" t="s">
        <v>496</v>
      </c>
      <c r="D208" s="6" t="s">
        <v>14</v>
      </c>
      <c r="E208" s="7" t="s">
        <v>166</v>
      </c>
      <c r="F208" s="7">
        <v>3</v>
      </c>
      <c r="G208" s="6">
        <v>2</v>
      </c>
      <c r="H208" s="8">
        <v>1500000</v>
      </c>
      <c r="I208" s="7" t="s">
        <v>495</v>
      </c>
      <c r="J208" s="5"/>
      <c r="K208" s="5"/>
      <c r="L208" s="5"/>
      <c r="M208" s="5"/>
      <c r="N208" s="5"/>
      <c r="O208" s="5"/>
      <c r="P208" s="5"/>
      <c r="Q208" s="5"/>
    </row>
    <row r="209" spans="1:17" hidden="1" x14ac:dyDescent="0.25">
      <c r="A209" s="6">
        <v>206</v>
      </c>
      <c r="B209" s="7">
        <v>2017030027</v>
      </c>
      <c r="C209" s="5" t="s">
        <v>497</v>
      </c>
      <c r="D209" s="6" t="s">
        <v>50</v>
      </c>
      <c r="E209" s="7" t="s">
        <v>107</v>
      </c>
      <c r="F209" s="7">
        <v>5</v>
      </c>
      <c r="G209" s="6">
        <v>2</v>
      </c>
      <c r="H209" s="8">
        <v>1500000</v>
      </c>
      <c r="I209" s="7" t="s">
        <v>498</v>
      </c>
      <c r="J209" s="5"/>
      <c r="K209" s="5"/>
      <c r="L209" s="5"/>
      <c r="M209" s="5"/>
      <c r="N209" s="5"/>
      <c r="O209" s="5"/>
      <c r="P209" s="5"/>
      <c r="Q209" s="5"/>
    </row>
    <row r="210" spans="1:17" hidden="1" x14ac:dyDescent="0.25">
      <c r="A210" s="6">
        <v>207</v>
      </c>
      <c r="B210" s="7">
        <v>2018010040</v>
      </c>
      <c r="C210" s="5" t="s">
        <v>500</v>
      </c>
      <c r="D210" s="6" t="s">
        <v>68</v>
      </c>
      <c r="E210" s="7" t="s">
        <v>72</v>
      </c>
      <c r="F210" s="7">
        <v>3</v>
      </c>
      <c r="G210" s="6">
        <v>12</v>
      </c>
      <c r="H210" s="8">
        <v>2000000</v>
      </c>
      <c r="I210" s="7" t="s">
        <v>499</v>
      </c>
      <c r="J210" s="5"/>
      <c r="K210" s="5"/>
      <c r="L210" s="5"/>
      <c r="M210" s="5"/>
      <c r="N210" s="5"/>
      <c r="O210" s="5"/>
      <c r="P210" s="5"/>
      <c r="Q210" s="5"/>
    </row>
    <row r="211" spans="1:17" x14ac:dyDescent="0.25">
      <c r="A211" s="6">
        <v>208</v>
      </c>
      <c r="B211" s="7">
        <v>2018021036</v>
      </c>
      <c r="C211" s="5" t="s">
        <v>501</v>
      </c>
      <c r="D211" s="6" t="s">
        <v>14</v>
      </c>
      <c r="E211" s="7" t="s">
        <v>56</v>
      </c>
      <c r="F211" s="7">
        <v>3</v>
      </c>
      <c r="G211" s="6">
        <v>2</v>
      </c>
      <c r="H211" s="8">
        <v>1500000</v>
      </c>
      <c r="I211" s="7" t="s">
        <v>502</v>
      </c>
      <c r="J211" s="5"/>
      <c r="K211" s="5"/>
      <c r="L211" s="5"/>
      <c r="M211" s="5"/>
      <c r="N211" s="5"/>
      <c r="O211" s="5"/>
      <c r="P211" s="5"/>
      <c r="Q211" s="5"/>
    </row>
    <row r="212" spans="1:17" hidden="1" x14ac:dyDescent="0.25">
      <c r="A212" s="6">
        <v>209</v>
      </c>
      <c r="B212" s="7">
        <v>2018010022</v>
      </c>
      <c r="C212" s="5" t="s">
        <v>503</v>
      </c>
      <c r="D212" s="6" t="s">
        <v>68</v>
      </c>
      <c r="E212" s="7" t="s">
        <v>63</v>
      </c>
      <c r="F212" s="7">
        <v>3</v>
      </c>
      <c r="G212" s="6">
        <v>12</v>
      </c>
      <c r="H212" s="8">
        <v>1500000</v>
      </c>
      <c r="I212" s="7" t="s">
        <v>504</v>
      </c>
      <c r="J212" s="5"/>
      <c r="K212" s="5"/>
      <c r="L212" s="5"/>
      <c r="M212" s="5"/>
      <c r="N212" s="5"/>
      <c r="O212" s="5"/>
      <c r="P212" s="5"/>
      <c r="Q212" s="5"/>
    </row>
    <row r="213" spans="1:17" x14ac:dyDescent="0.25">
      <c r="A213" s="23">
        <v>210</v>
      </c>
      <c r="B213" s="24">
        <v>2016020922</v>
      </c>
      <c r="C213" s="25" t="s">
        <v>505</v>
      </c>
      <c r="D213" s="23" t="s">
        <v>14</v>
      </c>
      <c r="E213" s="24" t="s">
        <v>507</v>
      </c>
      <c r="F213" s="24">
        <v>7</v>
      </c>
      <c r="G213" s="23">
        <v>17</v>
      </c>
      <c r="H213" s="26">
        <v>1000000</v>
      </c>
      <c r="I213" s="24" t="s">
        <v>506</v>
      </c>
      <c r="J213" s="25"/>
      <c r="K213" s="25"/>
      <c r="L213" s="25"/>
      <c r="M213" s="25"/>
      <c r="N213" s="25"/>
      <c r="O213" s="25"/>
      <c r="P213" s="25"/>
      <c r="Q213" s="25"/>
    </row>
    <row r="214" spans="1:17" x14ac:dyDescent="0.25">
      <c r="A214" s="29"/>
      <c r="B214" s="30"/>
      <c r="C214" s="31"/>
      <c r="D214" s="29"/>
      <c r="E214" s="30"/>
      <c r="F214" s="30"/>
      <c r="G214" s="29"/>
      <c r="H214" s="32"/>
      <c r="I214" s="30"/>
      <c r="J214" s="31"/>
      <c r="K214" s="31"/>
      <c r="L214" s="31"/>
      <c r="M214" s="31"/>
      <c r="N214" s="31"/>
      <c r="O214" s="31"/>
      <c r="P214" s="31"/>
      <c r="Q214" s="31"/>
    </row>
    <row r="215" spans="1:17" x14ac:dyDescent="0.25">
      <c r="A215" s="27"/>
      <c r="B215" s="20"/>
      <c r="C215" s="28"/>
      <c r="D215" s="27"/>
      <c r="E215" s="20"/>
      <c r="F215" s="20"/>
      <c r="G215" s="27"/>
      <c r="H215" s="22"/>
      <c r="I215" s="20"/>
      <c r="J215" s="28"/>
      <c r="K215" s="28"/>
      <c r="L215" s="28"/>
      <c r="M215" s="28"/>
      <c r="N215" s="28"/>
      <c r="O215" s="28"/>
      <c r="P215" s="28"/>
      <c r="Q215" s="28"/>
    </row>
    <row r="216" spans="1:17" x14ac:dyDescent="0.25">
      <c r="A216" s="27"/>
      <c r="B216" s="20"/>
      <c r="C216" s="28"/>
      <c r="D216" s="27"/>
      <c r="E216" s="20"/>
      <c r="F216" s="20"/>
      <c r="G216" s="27"/>
      <c r="H216" s="22"/>
      <c r="I216" s="20"/>
      <c r="J216" s="28"/>
      <c r="K216" s="28"/>
      <c r="L216" s="28"/>
      <c r="M216" s="28"/>
      <c r="N216" s="28"/>
      <c r="O216" s="28"/>
      <c r="P216" s="28"/>
      <c r="Q216" s="28"/>
    </row>
    <row r="217" spans="1:17" x14ac:dyDescent="0.25">
      <c r="A217" s="27"/>
      <c r="B217" s="20"/>
      <c r="C217" s="28"/>
      <c r="D217" s="27"/>
      <c r="E217" s="20"/>
      <c r="F217" s="20"/>
      <c r="G217" s="27"/>
      <c r="H217" s="22"/>
      <c r="I217" s="20"/>
      <c r="J217" s="28"/>
      <c r="K217" s="28"/>
      <c r="L217" s="28"/>
      <c r="M217" s="28"/>
      <c r="N217" s="28"/>
      <c r="O217" s="28"/>
      <c r="P217" s="28"/>
      <c r="Q217" s="28"/>
    </row>
    <row r="218" spans="1:17" x14ac:dyDescent="0.25">
      <c r="A218" s="27"/>
      <c r="B218" s="20"/>
      <c r="C218" s="28"/>
      <c r="D218" s="27"/>
      <c r="E218" s="20"/>
      <c r="F218" s="20"/>
      <c r="G218" s="27"/>
      <c r="H218" s="22"/>
      <c r="I218" s="20"/>
      <c r="J218" s="28"/>
      <c r="K218" s="28"/>
      <c r="L218" s="28"/>
      <c r="M218" s="28"/>
      <c r="N218" s="28"/>
      <c r="O218" s="28"/>
      <c r="P218" s="28"/>
      <c r="Q218" s="28"/>
    </row>
    <row r="219" spans="1:17" x14ac:dyDescent="0.25">
      <c r="A219" s="27"/>
      <c r="B219" s="20"/>
      <c r="C219" s="28"/>
      <c r="D219" s="27"/>
      <c r="E219" s="20"/>
      <c r="F219" s="20"/>
      <c r="G219" s="27"/>
      <c r="H219" s="22"/>
      <c r="I219" s="20"/>
      <c r="J219" s="28"/>
      <c r="K219" s="28"/>
      <c r="L219" s="28"/>
      <c r="M219" s="28"/>
      <c r="N219" s="28"/>
      <c r="O219" s="28"/>
      <c r="P219" s="28"/>
      <c r="Q219" s="28"/>
    </row>
    <row r="220" spans="1:17" x14ac:dyDescent="0.25">
      <c r="A220" s="27"/>
      <c r="B220" s="20"/>
      <c r="C220" s="28"/>
      <c r="D220" s="27"/>
      <c r="E220" s="20"/>
      <c r="F220" s="20"/>
      <c r="G220" s="27"/>
      <c r="H220" s="22"/>
      <c r="I220" s="20"/>
      <c r="J220" s="28"/>
      <c r="K220" s="28"/>
      <c r="L220" s="28"/>
      <c r="M220" s="28"/>
      <c r="N220" s="28"/>
      <c r="O220" s="28"/>
      <c r="P220" s="28"/>
      <c r="Q220" s="28"/>
    </row>
    <row r="221" spans="1:17" x14ac:dyDescent="0.25">
      <c r="A221" s="27"/>
      <c r="B221" s="20"/>
      <c r="C221" s="28"/>
      <c r="D221" s="27"/>
      <c r="E221" s="20"/>
      <c r="F221" s="20"/>
      <c r="G221" s="27"/>
      <c r="H221" s="22"/>
      <c r="I221" s="20"/>
      <c r="J221" s="28"/>
      <c r="K221" s="28"/>
      <c r="L221" s="28"/>
      <c r="M221" s="28"/>
      <c r="N221" s="28"/>
      <c r="O221" s="28"/>
      <c r="P221" s="28"/>
      <c r="Q221" s="28"/>
    </row>
    <row r="222" spans="1:17" x14ac:dyDescent="0.25">
      <c r="A222" s="27"/>
      <c r="B222" s="20"/>
      <c r="C222" s="28"/>
      <c r="D222" s="27"/>
      <c r="E222" s="20"/>
      <c r="F222" s="20"/>
      <c r="G222" s="27"/>
      <c r="H222" s="22"/>
      <c r="I222" s="20"/>
      <c r="J222" s="28"/>
      <c r="K222" s="28"/>
      <c r="L222" s="28"/>
      <c r="M222" s="28"/>
      <c r="N222" s="28"/>
      <c r="O222" s="28"/>
      <c r="P222" s="28"/>
      <c r="Q222" s="28"/>
    </row>
    <row r="223" spans="1:17" x14ac:dyDescent="0.25">
      <c r="A223" s="27"/>
      <c r="B223" s="20"/>
      <c r="C223" s="28"/>
      <c r="D223" s="27"/>
      <c r="E223" s="20"/>
      <c r="F223" s="20"/>
      <c r="G223" s="27"/>
      <c r="H223" s="22"/>
      <c r="I223" s="20"/>
      <c r="J223" s="28"/>
      <c r="K223" s="28"/>
      <c r="L223" s="28"/>
      <c r="M223" s="28"/>
      <c r="N223" s="28"/>
      <c r="O223" s="28"/>
      <c r="P223" s="28"/>
      <c r="Q223" s="28"/>
    </row>
    <row r="224" spans="1:17" x14ac:dyDescent="0.25">
      <c r="A224" s="27"/>
      <c r="B224" s="20"/>
      <c r="C224" s="28"/>
      <c r="D224" s="27"/>
      <c r="E224" s="20"/>
      <c r="F224" s="20"/>
      <c r="G224" s="27"/>
      <c r="H224" s="22"/>
      <c r="I224" s="20"/>
      <c r="J224" s="28"/>
      <c r="K224" s="28"/>
      <c r="L224" s="28"/>
      <c r="M224" s="28"/>
      <c r="N224" s="28"/>
      <c r="O224" s="28"/>
      <c r="P224" s="28"/>
      <c r="Q224" s="28"/>
    </row>
  </sheetData>
  <autoFilter ref="A3:Q213">
    <filterColumn colId="3">
      <filters>
        <filter val="SI"/>
      </filters>
    </filterColumn>
  </autoFilter>
  <sortState ref="A4:Q224">
    <sortCondition ref="A3"/>
  </sortState>
  <mergeCells count="1">
    <mergeCell ref="A1:Q1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0"/>
  <sheetViews>
    <sheetView zoomScale="55" zoomScaleNormal="55" workbookViewId="0">
      <selection activeCell="F35" sqref="F35"/>
    </sheetView>
  </sheetViews>
  <sheetFormatPr defaultRowHeight="15" x14ac:dyDescent="0.25"/>
  <cols>
    <col min="1" max="1" width="4" customWidth="1"/>
    <col min="2" max="2" width="14" customWidth="1"/>
    <col min="3" max="3" width="26.7109375" customWidth="1"/>
    <col min="5" max="5" width="7.7109375" customWidth="1"/>
    <col min="8" max="8" width="17.140625" customWidth="1"/>
    <col min="11" max="11" width="13" customWidth="1"/>
    <col min="14" max="14" width="11.7109375" customWidth="1"/>
    <col min="15" max="15" width="8" customWidth="1"/>
    <col min="16" max="16" width="12.140625" style="74" customWidth="1"/>
  </cols>
  <sheetData>
    <row r="1" spans="1:16" ht="18.75" x14ac:dyDescent="0.25">
      <c r="A1" s="71" t="s">
        <v>817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5.75" thickBot="1" x14ac:dyDescent="0.3">
      <c r="A2" s="1"/>
      <c r="B2" s="1"/>
      <c r="D2" s="1"/>
      <c r="E2" s="1"/>
      <c r="F2" s="1"/>
      <c r="G2" s="1"/>
      <c r="H2" s="9"/>
    </row>
    <row r="3" spans="1:16" ht="45" x14ac:dyDescent="0.25">
      <c r="A3" s="60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17</v>
      </c>
      <c r="G3" s="61" t="s">
        <v>5</v>
      </c>
      <c r="H3" s="62" t="s">
        <v>6</v>
      </c>
      <c r="I3" s="61" t="s">
        <v>7</v>
      </c>
      <c r="J3" s="61" t="s">
        <v>27</v>
      </c>
      <c r="K3" s="61" t="s">
        <v>8</v>
      </c>
      <c r="L3" s="61" t="s">
        <v>9</v>
      </c>
      <c r="M3" s="61" t="s">
        <v>467</v>
      </c>
      <c r="N3" s="61" t="s">
        <v>468</v>
      </c>
      <c r="O3" s="61" t="s">
        <v>10</v>
      </c>
      <c r="P3" s="63" t="s">
        <v>11</v>
      </c>
    </row>
    <row r="4" spans="1:16" x14ac:dyDescent="0.25">
      <c r="A4" s="66">
        <v>1</v>
      </c>
      <c r="B4" s="46">
        <v>2017020090</v>
      </c>
      <c r="C4" s="19" t="s">
        <v>61</v>
      </c>
      <c r="D4" s="47" t="s">
        <v>14</v>
      </c>
      <c r="E4" s="46">
        <v>3.91</v>
      </c>
      <c r="F4" s="46">
        <v>5</v>
      </c>
      <c r="G4" s="47">
        <v>76</v>
      </c>
      <c r="H4" s="48">
        <v>3000000</v>
      </c>
      <c r="I4" s="19">
        <f t="shared" ref="I4:I27" si="0">IF(E4&gt;3.9,10,IF(E4&gt;3.8,9,IF(E4&gt;3.7,8,IF(E4&gt;3.6,7,IF(E4&gt;3.5,6,IF(E4&gt;3.4,5,IF(E4&gt;3.3,4,IF(E4&gt;3.2,3,IF(E4&gt;3.1,2,IF(E4&gt;3,1))))))))))</f>
        <v>10</v>
      </c>
      <c r="J4" s="19">
        <f t="shared" ref="J4:J27" si="1">IF(G4&gt;45,10,IF(G4&gt;40,9,IF(G4&gt;35,8,IF(G4&gt;30,7,IF(G4&gt;25,6,IF(G4&gt;20,5,IF(G4&gt;15,4,IF(G4&gt;10,3,IF(G4&gt;5,2,1)))))))))</f>
        <v>10</v>
      </c>
      <c r="K4" s="19">
        <f t="shared" ref="K4:K27" si="2">IF(H4&lt;=500000,10,IF(H4&lt;=1000000,9,IF(H4&lt;=1500000,8,IF(H4&lt;=2000000,7,IF(H4&lt;=2500000,6,IF(H4&lt;=3000000,5,IF(H4&lt;=3500000,4,IF(H4&lt;=4000000,3,IF(H4&lt;=4500000,2,1)))))))))</f>
        <v>5</v>
      </c>
      <c r="L4" s="19">
        <f t="shared" ref="L4:L27" si="3">I4*0.5</f>
        <v>5</v>
      </c>
      <c r="M4" s="19">
        <f t="shared" ref="M4:M27" si="4">J4*0.4</f>
        <v>4</v>
      </c>
      <c r="N4" s="19">
        <f t="shared" ref="N4:N27" si="5">K4*0.1</f>
        <v>0.5</v>
      </c>
      <c r="O4" s="19">
        <f t="shared" ref="O4:O27" si="6">L4+M4+N4</f>
        <v>9.5</v>
      </c>
      <c r="P4" s="76" t="s">
        <v>664</v>
      </c>
    </row>
    <row r="5" spans="1:16" x14ac:dyDescent="0.25">
      <c r="A5" s="66">
        <v>2</v>
      </c>
      <c r="B5" s="46">
        <v>2017020099</v>
      </c>
      <c r="C5" s="19" t="s">
        <v>204</v>
      </c>
      <c r="D5" s="47" t="s">
        <v>14</v>
      </c>
      <c r="E5" s="46">
        <v>3.92</v>
      </c>
      <c r="F5" s="46">
        <v>5</v>
      </c>
      <c r="G5" s="47">
        <v>63</v>
      </c>
      <c r="H5" s="48">
        <v>3085450</v>
      </c>
      <c r="I5" s="19">
        <f t="shared" si="0"/>
        <v>10</v>
      </c>
      <c r="J5" s="19">
        <f t="shared" si="1"/>
        <v>10</v>
      </c>
      <c r="K5" s="19">
        <f t="shared" si="2"/>
        <v>4</v>
      </c>
      <c r="L5" s="19">
        <f t="shared" si="3"/>
        <v>5</v>
      </c>
      <c r="M5" s="19">
        <f t="shared" si="4"/>
        <v>4</v>
      </c>
      <c r="N5" s="19">
        <f t="shared" si="5"/>
        <v>0.4</v>
      </c>
      <c r="O5" s="19">
        <f t="shared" si="6"/>
        <v>9.4</v>
      </c>
      <c r="P5" s="76" t="s">
        <v>665</v>
      </c>
    </row>
    <row r="6" spans="1:16" x14ac:dyDescent="0.25">
      <c r="A6" s="66">
        <v>3</v>
      </c>
      <c r="B6" s="46">
        <v>2017020592</v>
      </c>
      <c r="C6" s="19" t="s">
        <v>283</v>
      </c>
      <c r="D6" s="47" t="s">
        <v>14</v>
      </c>
      <c r="E6" s="46">
        <v>3.73</v>
      </c>
      <c r="F6" s="46">
        <v>5</v>
      </c>
      <c r="G6" s="47">
        <v>60</v>
      </c>
      <c r="H6" s="48">
        <v>1200000</v>
      </c>
      <c r="I6" s="19">
        <f t="shared" si="0"/>
        <v>8</v>
      </c>
      <c r="J6" s="19">
        <f t="shared" si="1"/>
        <v>10</v>
      </c>
      <c r="K6" s="19">
        <f t="shared" si="2"/>
        <v>8</v>
      </c>
      <c r="L6" s="19">
        <f t="shared" si="3"/>
        <v>4</v>
      </c>
      <c r="M6" s="19">
        <f t="shared" si="4"/>
        <v>4</v>
      </c>
      <c r="N6" s="19">
        <f t="shared" si="5"/>
        <v>0.8</v>
      </c>
      <c r="O6" s="19">
        <f t="shared" si="6"/>
        <v>8.8000000000000007</v>
      </c>
      <c r="P6" s="76" t="s">
        <v>666</v>
      </c>
    </row>
    <row r="7" spans="1:16" x14ac:dyDescent="0.25">
      <c r="A7" s="66">
        <v>4</v>
      </c>
      <c r="B7" s="46">
        <v>2017021012</v>
      </c>
      <c r="C7" s="19" t="s">
        <v>64</v>
      </c>
      <c r="D7" s="47" t="s">
        <v>14</v>
      </c>
      <c r="E7" s="46">
        <v>3.75</v>
      </c>
      <c r="F7" s="46">
        <v>5</v>
      </c>
      <c r="G7" s="47">
        <v>69</v>
      </c>
      <c r="H7" s="48">
        <v>1500000</v>
      </c>
      <c r="I7" s="19">
        <f t="shared" si="0"/>
        <v>8</v>
      </c>
      <c r="J7" s="19">
        <f t="shared" si="1"/>
        <v>10</v>
      </c>
      <c r="K7" s="19">
        <f t="shared" si="2"/>
        <v>8</v>
      </c>
      <c r="L7" s="19">
        <f t="shared" si="3"/>
        <v>4</v>
      </c>
      <c r="M7" s="19">
        <f t="shared" si="4"/>
        <v>4</v>
      </c>
      <c r="N7" s="19">
        <f t="shared" si="5"/>
        <v>0.8</v>
      </c>
      <c r="O7" s="19">
        <f t="shared" si="6"/>
        <v>8.8000000000000007</v>
      </c>
      <c r="P7" s="76" t="s">
        <v>667</v>
      </c>
    </row>
    <row r="8" spans="1:16" x14ac:dyDescent="0.25">
      <c r="A8" s="66">
        <v>5</v>
      </c>
      <c r="B8" s="46">
        <v>2107020085</v>
      </c>
      <c r="C8" s="19" t="s">
        <v>95</v>
      </c>
      <c r="D8" s="47" t="s">
        <v>14</v>
      </c>
      <c r="E8" s="46">
        <v>3.82</v>
      </c>
      <c r="F8" s="46">
        <v>5</v>
      </c>
      <c r="G8" s="47">
        <v>55</v>
      </c>
      <c r="H8" s="48">
        <v>4500000</v>
      </c>
      <c r="I8" s="19">
        <f t="shared" si="0"/>
        <v>9</v>
      </c>
      <c r="J8" s="19">
        <f t="shared" si="1"/>
        <v>10</v>
      </c>
      <c r="K8" s="19">
        <f t="shared" si="2"/>
        <v>2</v>
      </c>
      <c r="L8" s="19">
        <f t="shared" si="3"/>
        <v>4.5</v>
      </c>
      <c r="M8" s="19">
        <f t="shared" si="4"/>
        <v>4</v>
      </c>
      <c r="N8" s="19">
        <f t="shared" si="5"/>
        <v>0.2</v>
      </c>
      <c r="O8" s="19">
        <f t="shared" si="6"/>
        <v>8.6999999999999993</v>
      </c>
      <c r="P8" s="76" t="s">
        <v>668</v>
      </c>
    </row>
    <row r="9" spans="1:16" x14ac:dyDescent="0.25">
      <c r="A9" s="66">
        <v>6</v>
      </c>
      <c r="B9" s="46">
        <v>2016020541</v>
      </c>
      <c r="C9" s="19" t="s">
        <v>104</v>
      </c>
      <c r="D9" s="47" t="s">
        <v>14</v>
      </c>
      <c r="E9" s="46">
        <v>3.82</v>
      </c>
      <c r="F9" s="46">
        <v>7</v>
      </c>
      <c r="G9" s="47">
        <v>40</v>
      </c>
      <c r="H9" s="48">
        <v>1500000</v>
      </c>
      <c r="I9" s="19">
        <f t="shared" si="0"/>
        <v>9</v>
      </c>
      <c r="J9" s="19">
        <f t="shared" si="1"/>
        <v>8</v>
      </c>
      <c r="K9" s="19">
        <f t="shared" si="2"/>
        <v>8</v>
      </c>
      <c r="L9" s="19">
        <f t="shared" si="3"/>
        <v>4.5</v>
      </c>
      <c r="M9" s="19">
        <f t="shared" si="4"/>
        <v>3.2</v>
      </c>
      <c r="N9" s="19">
        <f t="shared" si="5"/>
        <v>0.8</v>
      </c>
      <c r="O9" s="19">
        <f t="shared" si="6"/>
        <v>8.5</v>
      </c>
      <c r="P9" s="76" t="s">
        <v>669</v>
      </c>
    </row>
    <row r="10" spans="1:16" x14ac:dyDescent="0.25">
      <c r="A10" s="66">
        <v>7</v>
      </c>
      <c r="B10" s="46">
        <v>2016020742</v>
      </c>
      <c r="C10" s="19" t="s">
        <v>192</v>
      </c>
      <c r="D10" s="47" t="s">
        <v>14</v>
      </c>
      <c r="E10" s="46">
        <v>3.64</v>
      </c>
      <c r="F10" s="46">
        <v>7</v>
      </c>
      <c r="G10" s="47">
        <v>52</v>
      </c>
      <c r="H10" s="48">
        <v>1500000</v>
      </c>
      <c r="I10" s="19">
        <f t="shared" si="0"/>
        <v>7</v>
      </c>
      <c r="J10" s="19">
        <f t="shared" si="1"/>
        <v>10</v>
      </c>
      <c r="K10" s="19">
        <f t="shared" si="2"/>
        <v>8</v>
      </c>
      <c r="L10" s="19">
        <f t="shared" si="3"/>
        <v>3.5</v>
      </c>
      <c r="M10" s="19">
        <f t="shared" si="4"/>
        <v>4</v>
      </c>
      <c r="N10" s="19">
        <f t="shared" si="5"/>
        <v>0.8</v>
      </c>
      <c r="O10" s="19">
        <f t="shared" si="6"/>
        <v>8.3000000000000007</v>
      </c>
      <c r="P10" s="76" t="s">
        <v>670</v>
      </c>
    </row>
    <row r="11" spans="1:16" x14ac:dyDescent="0.25">
      <c r="A11" s="66">
        <v>8</v>
      </c>
      <c r="B11" s="46">
        <v>2017020629</v>
      </c>
      <c r="C11" s="19" t="s">
        <v>123</v>
      </c>
      <c r="D11" s="47" t="s">
        <v>14</v>
      </c>
      <c r="E11" s="46">
        <v>3.82</v>
      </c>
      <c r="F11" s="46">
        <v>5</v>
      </c>
      <c r="G11" s="47">
        <v>34</v>
      </c>
      <c r="H11" s="48">
        <v>1000000</v>
      </c>
      <c r="I11" s="19">
        <f t="shared" si="0"/>
        <v>9</v>
      </c>
      <c r="J11" s="19">
        <f t="shared" si="1"/>
        <v>7</v>
      </c>
      <c r="K11" s="19">
        <f t="shared" si="2"/>
        <v>9</v>
      </c>
      <c r="L11" s="19">
        <f t="shared" si="3"/>
        <v>4.5</v>
      </c>
      <c r="M11" s="19">
        <f t="shared" si="4"/>
        <v>2.8000000000000003</v>
      </c>
      <c r="N11" s="19">
        <f t="shared" si="5"/>
        <v>0.9</v>
      </c>
      <c r="O11" s="19">
        <f t="shared" si="6"/>
        <v>8.2000000000000011</v>
      </c>
      <c r="P11" s="76" t="s">
        <v>671</v>
      </c>
    </row>
    <row r="12" spans="1:16" x14ac:dyDescent="0.25">
      <c r="A12" s="66">
        <v>9</v>
      </c>
      <c r="B12" s="46">
        <v>2017020097</v>
      </c>
      <c r="C12" s="19" t="s">
        <v>30</v>
      </c>
      <c r="D12" s="47" t="s">
        <v>14</v>
      </c>
      <c r="E12" s="46">
        <v>3.67</v>
      </c>
      <c r="F12" s="46">
        <v>5</v>
      </c>
      <c r="G12" s="47">
        <v>48</v>
      </c>
      <c r="H12" s="48">
        <v>2000000</v>
      </c>
      <c r="I12" s="19">
        <f t="shared" si="0"/>
        <v>7</v>
      </c>
      <c r="J12" s="19">
        <f t="shared" si="1"/>
        <v>10</v>
      </c>
      <c r="K12" s="19">
        <f t="shared" si="2"/>
        <v>7</v>
      </c>
      <c r="L12" s="19">
        <f t="shared" si="3"/>
        <v>3.5</v>
      </c>
      <c r="M12" s="19">
        <f t="shared" si="4"/>
        <v>4</v>
      </c>
      <c r="N12" s="19">
        <f t="shared" si="5"/>
        <v>0.70000000000000007</v>
      </c>
      <c r="O12" s="19">
        <f t="shared" si="6"/>
        <v>8.1999999999999993</v>
      </c>
      <c r="P12" s="76" t="s">
        <v>672</v>
      </c>
    </row>
    <row r="13" spans="1:16" x14ac:dyDescent="0.25">
      <c r="A13" s="66">
        <v>10</v>
      </c>
      <c r="B13" s="46">
        <v>2016020123</v>
      </c>
      <c r="C13" s="19" t="s">
        <v>40</v>
      </c>
      <c r="D13" s="47" t="s">
        <v>14</v>
      </c>
      <c r="E13" s="46">
        <v>3.81</v>
      </c>
      <c r="F13" s="46">
        <v>7</v>
      </c>
      <c r="G13" s="47">
        <v>32</v>
      </c>
      <c r="H13" s="48">
        <v>1300000</v>
      </c>
      <c r="I13" s="19">
        <f t="shared" si="0"/>
        <v>9</v>
      </c>
      <c r="J13" s="19">
        <f t="shared" si="1"/>
        <v>7</v>
      </c>
      <c r="K13" s="19">
        <f t="shared" si="2"/>
        <v>8</v>
      </c>
      <c r="L13" s="19">
        <f t="shared" si="3"/>
        <v>4.5</v>
      </c>
      <c r="M13" s="19">
        <f t="shared" si="4"/>
        <v>2.8000000000000003</v>
      </c>
      <c r="N13" s="19">
        <f t="shared" si="5"/>
        <v>0.8</v>
      </c>
      <c r="O13" s="19">
        <f t="shared" si="6"/>
        <v>8.1000000000000014</v>
      </c>
      <c r="P13" s="76" t="s">
        <v>673</v>
      </c>
    </row>
    <row r="14" spans="1:16" x14ac:dyDescent="0.25">
      <c r="A14" s="66">
        <v>11</v>
      </c>
      <c r="B14" s="46">
        <v>2016020953</v>
      </c>
      <c r="C14" s="19" t="s">
        <v>18</v>
      </c>
      <c r="D14" s="47" t="s">
        <v>14</v>
      </c>
      <c r="E14" s="46">
        <v>3.98</v>
      </c>
      <c r="F14" s="46">
        <v>7</v>
      </c>
      <c r="G14" s="47">
        <v>27</v>
      </c>
      <c r="H14" s="48">
        <v>2000000</v>
      </c>
      <c r="I14" s="19">
        <f t="shared" si="0"/>
        <v>10</v>
      </c>
      <c r="J14" s="19">
        <f t="shared" si="1"/>
        <v>6</v>
      </c>
      <c r="K14" s="19">
        <f t="shared" si="2"/>
        <v>7</v>
      </c>
      <c r="L14" s="19">
        <f t="shared" si="3"/>
        <v>5</v>
      </c>
      <c r="M14" s="19">
        <f t="shared" si="4"/>
        <v>2.4000000000000004</v>
      </c>
      <c r="N14" s="19">
        <f t="shared" si="5"/>
        <v>0.70000000000000007</v>
      </c>
      <c r="O14" s="19">
        <f t="shared" si="6"/>
        <v>8.1</v>
      </c>
      <c r="P14" s="76" t="s">
        <v>674</v>
      </c>
    </row>
    <row r="15" spans="1:16" x14ac:dyDescent="0.25">
      <c r="A15" s="66">
        <v>12</v>
      </c>
      <c r="B15" s="46">
        <v>2017020350</v>
      </c>
      <c r="C15" s="19" t="s">
        <v>28</v>
      </c>
      <c r="D15" s="47" t="s">
        <v>14</v>
      </c>
      <c r="E15" s="46">
        <v>3.8</v>
      </c>
      <c r="F15" s="46">
        <v>5</v>
      </c>
      <c r="G15" s="47">
        <v>39</v>
      </c>
      <c r="H15" s="48">
        <v>600000</v>
      </c>
      <c r="I15" s="19">
        <f t="shared" si="0"/>
        <v>8</v>
      </c>
      <c r="J15" s="19">
        <f t="shared" si="1"/>
        <v>8</v>
      </c>
      <c r="K15" s="19">
        <f t="shared" si="2"/>
        <v>9</v>
      </c>
      <c r="L15" s="19">
        <f t="shared" si="3"/>
        <v>4</v>
      </c>
      <c r="M15" s="19">
        <f t="shared" si="4"/>
        <v>3.2</v>
      </c>
      <c r="N15" s="19">
        <f t="shared" si="5"/>
        <v>0.9</v>
      </c>
      <c r="O15" s="19">
        <f t="shared" si="6"/>
        <v>8.1</v>
      </c>
      <c r="P15" s="76" t="s">
        <v>675</v>
      </c>
    </row>
    <row r="16" spans="1:16" x14ac:dyDescent="0.25">
      <c r="A16" s="66">
        <v>13</v>
      </c>
      <c r="B16" s="46">
        <v>2016021184</v>
      </c>
      <c r="C16" s="19" t="s">
        <v>128</v>
      </c>
      <c r="D16" s="47" t="s">
        <v>14</v>
      </c>
      <c r="E16" s="46">
        <v>3.71</v>
      </c>
      <c r="F16" s="46">
        <v>7</v>
      </c>
      <c r="G16" s="47">
        <v>39</v>
      </c>
      <c r="H16" s="48">
        <v>1000000</v>
      </c>
      <c r="I16" s="19">
        <f t="shared" si="0"/>
        <v>8</v>
      </c>
      <c r="J16" s="19">
        <f t="shared" si="1"/>
        <v>8</v>
      </c>
      <c r="K16" s="19">
        <f t="shared" si="2"/>
        <v>9</v>
      </c>
      <c r="L16" s="19">
        <f t="shared" si="3"/>
        <v>4</v>
      </c>
      <c r="M16" s="19">
        <f t="shared" si="4"/>
        <v>3.2</v>
      </c>
      <c r="N16" s="19">
        <f t="shared" si="5"/>
        <v>0.9</v>
      </c>
      <c r="O16" s="19">
        <f t="shared" si="6"/>
        <v>8.1</v>
      </c>
      <c r="P16" s="76" t="s">
        <v>676</v>
      </c>
    </row>
    <row r="17" spans="1:16" x14ac:dyDescent="0.25">
      <c r="A17" s="66">
        <v>14</v>
      </c>
      <c r="B17" s="46">
        <v>2018020907</v>
      </c>
      <c r="C17" s="19" t="s">
        <v>472</v>
      </c>
      <c r="D17" s="47" t="s">
        <v>14</v>
      </c>
      <c r="E17" s="46">
        <v>3.91</v>
      </c>
      <c r="F17" s="46">
        <v>3</v>
      </c>
      <c r="G17" s="47">
        <v>30</v>
      </c>
      <c r="H17" s="48">
        <v>2500000</v>
      </c>
      <c r="I17" s="19">
        <f t="shared" si="0"/>
        <v>10</v>
      </c>
      <c r="J17" s="19">
        <f t="shared" si="1"/>
        <v>6</v>
      </c>
      <c r="K17" s="19">
        <f t="shared" si="2"/>
        <v>6</v>
      </c>
      <c r="L17" s="19">
        <f t="shared" si="3"/>
        <v>5</v>
      </c>
      <c r="M17" s="19">
        <f t="shared" si="4"/>
        <v>2.4000000000000004</v>
      </c>
      <c r="N17" s="19">
        <f t="shared" si="5"/>
        <v>0.60000000000000009</v>
      </c>
      <c r="O17" s="19">
        <f t="shared" si="6"/>
        <v>8</v>
      </c>
      <c r="P17" s="76" t="s">
        <v>677</v>
      </c>
    </row>
    <row r="18" spans="1:16" x14ac:dyDescent="0.25">
      <c r="A18" s="66">
        <v>15</v>
      </c>
      <c r="B18" s="46">
        <v>2017020540</v>
      </c>
      <c r="C18" s="19" t="s">
        <v>73</v>
      </c>
      <c r="D18" s="47" t="s">
        <v>14</v>
      </c>
      <c r="E18" s="46">
        <v>3.82</v>
      </c>
      <c r="F18" s="46">
        <v>5</v>
      </c>
      <c r="G18" s="47">
        <v>35</v>
      </c>
      <c r="H18" s="48">
        <v>2000000</v>
      </c>
      <c r="I18" s="19">
        <f t="shared" si="0"/>
        <v>9</v>
      </c>
      <c r="J18" s="19">
        <f t="shared" si="1"/>
        <v>7</v>
      </c>
      <c r="K18" s="19">
        <f t="shared" si="2"/>
        <v>7</v>
      </c>
      <c r="L18" s="19">
        <f t="shared" si="3"/>
        <v>4.5</v>
      </c>
      <c r="M18" s="19">
        <f t="shared" si="4"/>
        <v>2.8000000000000003</v>
      </c>
      <c r="N18" s="19">
        <f t="shared" si="5"/>
        <v>0.70000000000000007</v>
      </c>
      <c r="O18" s="19">
        <f t="shared" si="6"/>
        <v>8</v>
      </c>
      <c r="P18" s="76" t="s">
        <v>678</v>
      </c>
    </row>
    <row r="19" spans="1:16" x14ac:dyDescent="0.25">
      <c r="A19" s="66">
        <v>16</v>
      </c>
      <c r="B19" s="46">
        <v>2016020940</v>
      </c>
      <c r="C19" s="19" t="s">
        <v>252</v>
      </c>
      <c r="D19" s="47" t="s">
        <v>14</v>
      </c>
      <c r="E19" s="46">
        <v>3.59</v>
      </c>
      <c r="F19" s="46">
        <v>7</v>
      </c>
      <c r="G19" s="47">
        <v>51</v>
      </c>
      <c r="H19" s="48">
        <v>1000000</v>
      </c>
      <c r="I19" s="19">
        <f t="shared" si="0"/>
        <v>6</v>
      </c>
      <c r="J19" s="19">
        <f t="shared" si="1"/>
        <v>10</v>
      </c>
      <c r="K19" s="19">
        <f t="shared" si="2"/>
        <v>9</v>
      </c>
      <c r="L19" s="19">
        <f t="shared" si="3"/>
        <v>3</v>
      </c>
      <c r="M19" s="19">
        <f t="shared" si="4"/>
        <v>4</v>
      </c>
      <c r="N19" s="19">
        <f t="shared" si="5"/>
        <v>0.9</v>
      </c>
      <c r="O19" s="19">
        <f t="shared" si="6"/>
        <v>7.9</v>
      </c>
      <c r="P19" s="76" t="s">
        <v>679</v>
      </c>
    </row>
    <row r="20" spans="1:16" x14ac:dyDescent="0.25">
      <c r="A20" s="66">
        <v>17</v>
      </c>
      <c r="B20" s="46">
        <v>2018020506</v>
      </c>
      <c r="C20" s="19" t="s">
        <v>143</v>
      </c>
      <c r="D20" s="47" t="s">
        <v>14</v>
      </c>
      <c r="E20" s="46">
        <v>3.91</v>
      </c>
      <c r="F20" s="46">
        <v>3</v>
      </c>
      <c r="G20" s="47">
        <v>26</v>
      </c>
      <c r="H20" s="48">
        <v>3300000</v>
      </c>
      <c r="I20" s="19">
        <f t="shared" si="0"/>
        <v>10</v>
      </c>
      <c r="J20" s="19">
        <f t="shared" si="1"/>
        <v>6</v>
      </c>
      <c r="K20" s="19">
        <f t="shared" si="2"/>
        <v>4</v>
      </c>
      <c r="L20" s="19">
        <f t="shared" si="3"/>
        <v>5</v>
      </c>
      <c r="M20" s="19">
        <f t="shared" si="4"/>
        <v>2.4000000000000004</v>
      </c>
      <c r="N20" s="19">
        <f t="shared" si="5"/>
        <v>0.4</v>
      </c>
      <c r="O20" s="19">
        <f t="shared" si="6"/>
        <v>7.8000000000000007</v>
      </c>
      <c r="P20" s="76" t="s">
        <v>680</v>
      </c>
    </row>
    <row r="21" spans="1:16" x14ac:dyDescent="0.25">
      <c r="A21" s="66">
        <v>18</v>
      </c>
      <c r="B21" s="46">
        <v>2017021156</v>
      </c>
      <c r="C21" s="19" t="s">
        <v>70</v>
      </c>
      <c r="D21" s="47" t="s">
        <v>14</v>
      </c>
      <c r="E21" s="46">
        <v>3.82</v>
      </c>
      <c r="F21" s="46">
        <v>5</v>
      </c>
      <c r="G21" s="47">
        <v>33</v>
      </c>
      <c r="H21" s="48">
        <v>2837044</v>
      </c>
      <c r="I21" s="19">
        <f t="shared" si="0"/>
        <v>9</v>
      </c>
      <c r="J21" s="19">
        <f t="shared" si="1"/>
        <v>7</v>
      </c>
      <c r="K21" s="19">
        <f t="shared" si="2"/>
        <v>5</v>
      </c>
      <c r="L21" s="19">
        <f t="shared" si="3"/>
        <v>4.5</v>
      </c>
      <c r="M21" s="19">
        <f t="shared" si="4"/>
        <v>2.8000000000000003</v>
      </c>
      <c r="N21" s="19">
        <f t="shared" si="5"/>
        <v>0.5</v>
      </c>
      <c r="O21" s="19">
        <f t="shared" si="6"/>
        <v>7.8000000000000007</v>
      </c>
      <c r="P21" s="76" t="s">
        <v>681</v>
      </c>
    </row>
    <row r="22" spans="1:16" x14ac:dyDescent="0.25">
      <c r="A22" s="66">
        <v>19</v>
      </c>
      <c r="B22" s="46">
        <v>2016020224</v>
      </c>
      <c r="C22" s="19" t="s">
        <v>180</v>
      </c>
      <c r="D22" s="47" t="s">
        <v>14</v>
      </c>
      <c r="E22" s="46">
        <v>3.78</v>
      </c>
      <c r="F22" s="46">
        <v>7</v>
      </c>
      <c r="G22" s="47">
        <v>37</v>
      </c>
      <c r="H22" s="48">
        <v>2500000</v>
      </c>
      <c r="I22" s="19">
        <f t="shared" si="0"/>
        <v>8</v>
      </c>
      <c r="J22" s="19">
        <f t="shared" si="1"/>
        <v>8</v>
      </c>
      <c r="K22" s="19">
        <f t="shared" si="2"/>
        <v>6</v>
      </c>
      <c r="L22" s="19">
        <f t="shared" si="3"/>
        <v>4</v>
      </c>
      <c r="M22" s="19">
        <f t="shared" si="4"/>
        <v>3.2</v>
      </c>
      <c r="N22" s="19">
        <f t="shared" si="5"/>
        <v>0.60000000000000009</v>
      </c>
      <c r="O22" s="19">
        <f t="shared" si="6"/>
        <v>7.8000000000000007</v>
      </c>
      <c r="P22" s="76" t="s">
        <v>682</v>
      </c>
    </row>
    <row r="23" spans="1:16" x14ac:dyDescent="0.25">
      <c r="A23" s="66">
        <v>20</v>
      </c>
      <c r="B23" s="46">
        <v>2017020231</v>
      </c>
      <c r="C23" s="19" t="s">
        <v>121</v>
      </c>
      <c r="D23" s="47" t="s">
        <v>14</v>
      </c>
      <c r="E23" s="46">
        <v>3.76</v>
      </c>
      <c r="F23" s="46">
        <v>5</v>
      </c>
      <c r="G23" s="47">
        <v>34</v>
      </c>
      <c r="H23" s="48">
        <v>500000</v>
      </c>
      <c r="I23" s="19">
        <f t="shared" si="0"/>
        <v>8</v>
      </c>
      <c r="J23" s="19">
        <f t="shared" si="1"/>
        <v>7</v>
      </c>
      <c r="K23" s="19">
        <f t="shared" si="2"/>
        <v>10</v>
      </c>
      <c r="L23" s="19">
        <f t="shared" si="3"/>
        <v>4</v>
      </c>
      <c r="M23" s="19">
        <f t="shared" si="4"/>
        <v>2.8000000000000003</v>
      </c>
      <c r="N23" s="19">
        <f t="shared" si="5"/>
        <v>1</v>
      </c>
      <c r="O23" s="19">
        <f t="shared" si="6"/>
        <v>7.8000000000000007</v>
      </c>
      <c r="P23" s="76" t="s">
        <v>683</v>
      </c>
    </row>
    <row r="24" spans="1:16" x14ac:dyDescent="0.25">
      <c r="A24" s="66">
        <v>21</v>
      </c>
      <c r="B24" s="46">
        <v>2016020900</v>
      </c>
      <c r="C24" s="19" t="s">
        <v>34</v>
      </c>
      <c r="D24" s="47" t="s">
        <v>14</v>
      </c>
      <c r="E24" s="46">
        <v>3.8</v>
      </c>
      <c r="F24" s="46">
        <v>7</v>
      </c>
      <c r="G24" s="47">
        <v>33</v>
      </c>
      <c r="H24" s="48">
        <v>1500000</v>
      </c>
      <c r="I24" s="19">
        <f t="shared" si="0"/>
        <v>8</v>
      </c>
      <c r="J24" s="19">
        <f t="shared" si="1"/>
        <v>7</v>
      </c>
      <c r="K24" s="19">
        <f t="shared" si="2"/>
        <v>8</v>
      </c>
      <c r="L24" s="19">
        <f t="shared" si="3"/>
        <v>4</v>
      </c>
      <c r="M24" s="19">
        <f t="shared" si="4"/>
        <v>2.8000000000000003</v>
      </c>
      <c r="N24" s="19">
        <f t="shared" si="5"/>
        <v>0.8</v>
      </c>
      <c r="O24" s="19">
        <f t="shared" si="6"/>
        <v>7.6000000000000005</v>
      </c>
      <c r="P24" s="76" t="s">
        <v>684</v>
      </c>
    </row>
    <row r="25" spans="1:16" x14ac:dyDescent="0.25">
      <c r="A25" s="66">
        <v>22</v>
      </c>
      <c r="B25" s="46">
        <v>2017020170</v>
      </c>
      <c r="C25" s="19" t="s">
        <v>152</v>
      </c>
      <c r="D25" s="47" t="s">
        <v>14</v>
      </c>
      <c r="E25" s="46">
        <v>3.73</v>
      </c>
      <c r="F25" s="46">
        <v>5</v>
      </c>
      <c r="G25" s="47">
        <v>32</v>
      </c>
      <c r="H25" s="48">
        <v>1500000</v>
      </c>
      <c r="I25" s="19">
        <f t="shared" si="0"/>
        <v>8</v>
      </c>
      <c r="J25" s="19">
        <f t="shared" si="1"/>
        <v>7</v>
      </c>
      <c r="K25" s="19">
        <f t="shared" si="2"/>
        <v>8</v>
      </c>
      <c r="L25" s="19">
        <f t="shared" si="3"/>
        <v>4</v>
      </c>
      <c r="M25" s="19">
        <f t="shared" si="4"/>
        <v>2.8000000000000003</v>
      </c>
      <c r="N25" s="19">
        <f t="shared" si="5"/>
        <v>0.8</v>
      </c>
      <c r="O25" s="19">
        <f t="shared" si="6"/>
        <v>7.6000000000000005</v>
      </c>
      <c r="P25" s="76" t="s">
        <v>685</v>
      </c>
    </row>
    <row r="26" spans="1:16" x14ac:dyDescent="0.25">
      <c r="A26" s="66">
        <v>23</v>
      </c>
      <c r="B26" s="46">
        <v>2016020101</v>
      </c>
      <c r="C26" s="19" t="s">
        <v>97</v>
      </c>
      <c r="D26" s="47" t="s">
        <v>14</v>
      </c>
      <c r="E26" s="46">
        <v>3.75</v>
      </c>
      <c r="F26" s="46">
        <v>7</v>
      </c>
      <c r="G26" s="47">
        <v>34</v>
      </c>
      <c r="H26" s="48">
        <v>2000000</v>
      </c>
      <c r="I26" s="19">
        <f t="shared" si="0"/>
        <v>8</v>
      </c>
      <c r="J26" s="19">
        <f t="shared" si="1"/>
        <v>7</v>
      </c>
      <c r="K26" s="19">
        <f t="shared" si="2"/>
        <v>7</v>
      </c>
      <c r="L26" s="19">
        <f t="shared" si="3"/>
        <v>4</v>
      </c>
      <c r="M26" s="19">
        <f t="shared" si="4"/>
        <v>2.8000000000000003</v>
      </c>
      <c r="N26" s="19">
        <f t="shared" si="5"/>
        <v>0.70000000000000007</v>
      </c>
      <c r="O26" s="19">
        <f t="shared" si="6"/>
        <v>7.5000000000000009</v>
      </c>
      <c r="P26" s="76" t="s">
        <v>686</v>
      </c>
    </row>
    <row r="27" spans="1:16" ht="15.75" thickBot="1" x14ac:dyDescent="0.3">
      <c r="A27" s="67">
        <v>24</v>
      </c>
      <c r="B27" s="53">
        <v>2017020644</v>
      </c>
      <c r="C27" s="54" t="s">
        <v>461</v>
      </c>
      <c r="D27" s="55" t="s">
        <v>14</v>
      </c>
      <c r="E27" s="53">
        <v>3.72</v>
      </c>
      <c r="F27" s="53">
        <v>5</v>
      </c>
      <c r="G27" s="55">
        <v>32</v>
      </c>
      <c r="H27" s="56">
        <v>2000000</v>
      </c>
      <c r="I27" s="54">
        <f t="shared" si="0"/>
        <v>8</v>
      </c>
      <c r="J27" s="54">
        <f t="shared" si="1"/>
        <v>7</v>
      </c>
      <c r="K27" s="54">
        <f t="shared" si="2"/>
        <v>7</v>
      </c>
      <c r="L27" s="54">
        <f t="shared" si="3"/>
        <v>4</v>
      </c>
      <c r="M27" s="54">
        <f t="shared" si="4"/>
        <v>2.8000000000000003</v>
      </c>
      <c r="N27" s="54">
        <f t="shared" si="5"/>
        <v>0.70000000000000007</v>
      </c>
      <c r="O27" s="54">
        <f t="shared" si="6"/>
        <v>7.5000000000000009</v>
      </c>
      <c r="P27" s="77" t="s">
        <v>687</v>
      </c>
    </row>
    <row r="28" spans="1:16" x14ac:dyDescent="0.25">
      <c r="A28" s="52"/>
      <c r="B28" s="50"/>
      <c r="C28" s="52"/>
      <c r="D28" s="59"/>
      <c r="E28" s="50"/>
      <c r="F28" s="50"/>
      <c r="G28" s="59"/>
      <c r="H28" s="57"/>
      <c r="I28" s="52"/>
      <c r="J28" s="52"/>
      <c r="K28" s="52"/>
      <c r="L28" s="52"/>
      <c r="M28" s="52"/>
      <c r="N28" s="52"/>
      <c r="O28" s="52"/>
      <c r="P28" s="78"/>
    </row>
    <row r="29" spans="1:16" x14ac:dyDescent="0.25">
      <c r="A29" s="52"/>
      <c r="B29" s="50"/>
      <c r="C29" s="52"/>
      <c r="D29" s="59"/>
      <c r="E29" s="50"/>
      <c r="F29" s="50"/>
      <c r="G29" s="59"/>
      <c r="H29" s="57"/>
      <c r="I29" s="52"/>
      <c r="J29" s="52"/>
      <c r="K29" s="52"/>
      <c r="L29" s="52"/>
      <c r="M29" s="52"/>
      <c r="N29" s="52"/>
      <c r="O29" s="52"/>
      <c r="P29" s="78"/>
    </row>
    <row r="30" spans="1:16" x14ac:dyDescent="0.25">
      <c r="A30" s="52" t="s">
        <v>822</v>
      </c>
      <c r="B30" s="50"/>
      <c r="C30" s="52"/>
      <c r="D30" s="59"/>
      <c r="E30" s="50"/>
      <c r="F30" s="50"/>
      <c r="G30" s="59"/>
      <c r="H30" s="57"/>
      <c r="I30" s="52"/>
      <c r="J30" s="52"/>
      <c r="K30" s="52"/>
      <c r="L30" s="52"/>
      <c r="M30" s="52" t="s">
        <v>823</v>
      </c>
      <c r="N30" s="52"/>
      <c r="O30" s="52"/>
      <c r="P30" s="78"/>
    </row>
    <row r="31" spans="1:16" x14ac:dyDescent="0.25">
      <c r="A31" s="52"/>
      <c r="B31" s="50"/>
      <c r="C31" s="52"/>
      <c r="D31" s="59"/>
      <c r="E31" s="50"/>
      <c r="F31" s="50"/>
      <c r="G31" s="59"/>
      <c r="H31" s="57"/>
      <c r="I31" s="52"/>
      <c r="J31" s="52"/>
      <c r="K31" s="52"/>
      <c r="L31" s="52"/>
      <c r="M31" s="52"/>
      <c r="N31" s="52"/>
      <c r="O31" s="52"/>
      <c r="P31" s="78"/>
    </row>
    <row r="32" spans="1:16" x14ac:dyDescent="0.25">
      <c r="A32" s="52"/>
      <c r="B32" s="50"/>
      <c r="C32" s="52"/>
      <c r="D32" s="59"/>
      <c r="E32" s="50"/>
      <c r="F32" s="50"/>
      <c r="G32" s="59"/>
      <c r="H32" s="57"/>
      <c r="I32" s="52"/>
      <c r="J32" s="52"/>
      <c r="K32" s="52"/>
      <c r="L32" s="52"/>
      <c r="M32" s="52"/>
      <c r="N32" s="52"/>
      <c r="O32" s="52"/>
      <c r="P32" s="78"/>
    </row>
    <row r="33" spans="1:16" x14ac:dyDescent="0.25">
      <c r="A33" s="52"/>
      <c r="B33" s="50"/>
      <c r="C33" s="52"/>
      <c r="D33" s="59"/>
      <c r="E33" s="50"/>
      <c r="F33" s="50"/>
      <c r="G33" s="59"/>
      <c r="H33" s="57"/>
      <c r="I33" s="52"/>
      <c r="J33" s="52"/>
      <c r="K33" s="52"/>
      <c r="L33" s="52"/>
      <c r="M33" s="52"/>
      <c r="N33" s="52"/>
      <c r="O33" s="52"/>
      <c r="P33" s="78"/>
    </row>
    <row r="34" spans="1:16" x14ac:dyDescent="0.25">
      <c r="A34" s="52"/>
      <c r="B34" s="50"/>
      <c r="C34" s="52"/>
      <c r="D34" s="59"/>
      <c r="E34" s="50"/>
      <c r="F34" s="50"/>
      <c r="G34" s="59"/>
      <c r="H34" s="57"/>
      <c r="I34" s="52"/>
      <c r="J34" s="52"/>
      <c r="K34" s="52"/>
      <c r="L34" s="52"/>
      <c r="M34" s="52"/>
      <c r="N34" s="52"/>
      <c r="O34" s="52"/>
      <c r="P34" s="78"/>
    </row>
    <row r="35" spans="1:16" x14ac:dyDescent="0.25">
      <c r="A35" s="52"/>
      <c r="B35" s="50"/>
      <c r="C35" s="52"/>
      <c r="D35" s="59"/>
      <c r="E35" s="50"/>
      <c r="F35" s="50"/>
      <c r="G35" s="59"/>
      <c r="H35" s="57"/>
      <c r="I35" s="52"/>
      <c r="J35" s="52"/>
      <c r="K35" s="52"/>
      <c r="L35" s="52"/>
      <c r="M35" s="52"/>
      <c r="N35" s="52"/>
      <c r="O35" s="52"/>
      <c r="P35" s="78"/>
    </row>
    <row r="36" spans="1:16" x14ac:dyDescent="0.25">
      <c r="A36" s="52"/>
      <c r="B36" s="50"/>
      <c r="C36" s="52"/>
      <c r="D36" s="59"/>
      <c r="E36" s="50"/>
      <c r="F36" s="50"/>
      <c r="G36" s="59"/>
      <c r="H36" s="57"/>
      <c r="I36" s="52"/>
      <c r="J36" s="52"/>
      <c r="K36" s="52"/>
      <c r="L36" s="52"/>
      <c r="M36" s="52"/>
      <c r="N36" s="52"/>
      <c r="O36" s="52"/>
      <c r="P36" s="78"/>
    </row>
    <row r="37" spans="1:16" x14ac:dyDescent="0.25">
      <c r="A37" s="52"/>
      <c r="B37" s="50"/>
      <c r="C37" s="52"/>
      <c r="D37" s="59"/>
      <c r="E37" s="50"/>
      <c r="F37" s="50"/>
      <c r="G37" s="59"/>
      <c r="H37" s="57"/>
      <c r="I37" s="52"/>
      <c r="J37" s="52"/>
      <c r="K37" s="52"/>
      <c r="L37" s="52"/>
      <c r="M37" s="52"/>
      <c r="N37" s="52"/>
      <c r="O37" s="52"/>
      <c r="P37" s="78"/>
    </row>
    <row r="38" spans="1:16" x14ac:dyDescent="0.25">
      <c r="A38" s="52"/>
      <c r="B38" s="50"/>
      <c r="C38" s="52"/>
      <c r="D38" s="59"/>
      <c r="E38" s="50"/>
      <c r="F38" s="50"/>
      <c r="G38" s="59"/>
      <c r="H38" s="57"/>
      <c r="I38" s="52"/>
      <c r="J38" s="52"/>
      <c r="K38" s="52"/>
      <c r="L38" s="52"/>
      <c r="M38" s="52"/>
      <c r="N38" s="52"/>
      <c r="O38" s="52"/>
      <c r="P38" s="78"/>
    </row>
    <row r="39" spans="1:16" x14ac:dyDescent="0.25">
      <c r="A39" s="52"/>
      <c r="B39" s="50"/>
      <c r="C39" s="52"/>
      <c r="D39" s="59"/>
      <c r="E39" s="50"/>
      <c r="F39" s="50"/>
      <c r="G39" s="59"/>
      <c r="H39" s="57"/>
      <c r="I39" s="52"/>
      <c r="J39" s="52"/>
      <c r="K39" s="52"/>
      <c r="L39" s="52"/>
      <c r="M39" s="52"/>
      <c r="N39" s="52"/>
      <c r="O39" s="52"/>
      <c r="P39" s="78"/>
    </row>
    <row r="40" spans="1:16" x14ac:dyDescent="0.25">
      <c r="A40" s="52"/>
      <c r="B40" s="50"/>
      <c r="C40" s="52"/>
      <c r="D40" s="59"/>
      <c r="E40" s="50"/>
      <c r="F40" s="50"/>
      <c r="G40" s="59"/>
      <c r="H40" s="57"/>
      <c r="I40" s="52"/>
      <c r="J40" s="52"/>
      <c r="K40" s="52"/>
      <c r="L40" s="52"/>
      <c r="M40" s="52"/>
      <c r="N40" s="52"/>
      <c r="O40" s="52"/>
      <c r="P40" s="78"/>
    </row>
    <row r="41" spans="1:16" x14ac:dyDescent="0.25">
      <c r="A41" s="52"/>
      <c r="B41" s="50"/>
      <c r="C41" s="52"/>
      <c r="D41" s="59"/>
      <c r="E41" s="50"/>
      <c r="F41" s="50"/>
      <c r="G41" s="59"/>
      <c r="H41" s="57"/>
      <c r="I41" s="52"/>
      <c r="J41" s="52"/>
      <c r="K41" s="52"/>
      <c r="L41" s="52"/>
      <c r="M41" s="52"/>
      <c r="N41" s="52"/>
      <c r="O41" s="52"/>
      <c r="P41" s="78"/>
    </row>
    <row r="42" spans="1:16" s="52" customFormat="1" x14ac:dyDescent="0.25">
      <c r="B42" s="50"/>
      <c r="D42" s="59"/>
      <c r="E42" s="50"/>
      <c r="F42" s="50"/>
      <c r="G42" s="59"/>
      <c r="H42" s="57"/>
      <c r="P42" s="78"/>
    </row>
    <row r="43" spans="1:16" s="52" customFormat="1" ht="19.5" thickBot="1" x14ac:dyDescent="0.35">
      <c r="A43" s="72" t="s">
        <v>818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</row>
    <row r="44" spans="1:16" ht="45" x14ac:dyDescent="0.25">
      <c r="A44" s="60" t="s">
        <v>0</v>
      </c>
      <c r="B44" s="61" t="s">
        <v>1</v>
      </c>
      <c r="C44" s="61" t="s">
        <v>2</v>
      </c>
      <c r="D44" s="61" t="s">
        <v>3</v>
      </c>
      <c r="E44" s="61" t="s">
        <v>4</v>
      </c>
      <c r="F44" s="61" t="s">
        <v>17</v>
      </c>
      <c r="G44" s="61" t="s">
        <v>5</v>
      </c>
      <c r="H44" s="62" t="s">
        <v>6</v>
      </c>
      <c r="I44" s="61" t="s">
        <v>7</v>
      </c>
      <c r="J44" s="61" t="s">
        <v>27</v>
      </c>
      <c r="K44" s="61" t="s">
        <v>8</v>
      </c>
      <c r="L44" s="61" t="s">
        <v>9</v>
      </c>
      <c r="M44" s="61" t="s">
        <v>467</v>
      </c>
      <c r="N44" s="61" t="s">
        <v>468</v>
      </c>
      <c r="O44" s="61" t="s">
        <v>10</v>
      </c>
      <c r="P44" s="73" t="s">
        <v>11</v>
      </c>
    </row>
    <row r="45" spans="1:16" x14ac:dyDescent="0.25">
      <c r="A45" s="69">
        <v>25</v>
      </c>
      <c r="B45" s="46">
        <v>2016020154</v>
      </c>
      <c r="C45" s="19" t="s">
        <v>58</v>
      </c>
      <c r="D45" s="47" t="s">
        <v>14</v>
      </c>
      <c r="E45" s="46">
        <v>3.89</v>
      </c>
      <c r="F45" s="46">
        <v>7</v>
      </c>
      <c r="G45" s="47">
        <v>22</v>
      </c>
      <c r="H45" s="48">
        <v>1000000</v>
      </c>
      <c r="I45" s="19">
        <f t="shared" ref="I45:I81" si="7">IF(E45&gt;3.9,10,IF(E45&gt;3.8,9,IF(E45&gt;3.7,8,IF(E45&gt;3.6,7,IF(E45&gt;3.5,6,IF(E45&gt;3.4,5,IF(E45&gt;3.3,4,IF(E45&gt;3.2,3,IF(E45&gt;3.1,2,IF(E45&gt;3,1))))))))))</f>
        <v>9</v>
      </c>
      <c r="J45" s="19">
        <f t="shared" ref="J45:J81" si="8">IF(G45&gt;45,10,IF(G45&gt;40,9,IF(G45&gt;35,8,IF(G45&gt;30,7,IF(G45&gt;25,6,IF(G45&gt;20,5,IF(G45&gt;15,4,IF(G45&gt;10,3,IF(G45&gt;5,2,1)))))))))</f>
        <v>5</v>
      </c>
      <c r="K45" s="19">
        <f t="shared" ref="K45:K81" si="9">IF(H45&lt;=500000,10,IF(H45&lt;=1000000,9,IF(H45&lt;=1500000,8,IF(H45&lt;=2000000,7,IF(H45&lt;=2500000,6,IF(H45&lt;=3000000,5,IF(H45&lt;=3500000,4,IF(H45&lt;=4000000,3,IF(H45&lt;=4500000,2,1)))))))))</f>
        <v>9</v>
      </c>
      <c r="L45" s="19">
        <f t="shared" ref="L45:L81" si="10">I45*0.5</f>
        <v>4.5</v>
      </c>
      <c r="M45" s="19">
        <f t="shared" ref="M45:M81" si="11">J45*0.4</f>
        <v>2</v>
      </c>
      <c r="N45" s="19">
        <f t="shared" ref="N45:N81" si="12">K45*0.1</f>
        <v>0.9</v>
      </c>
      <c r="O45" s="19">
        <f t="shared" ref="O45:O81" si="13">L45+M45+N45</f>
        <v>7.4</v>
      </c>
      <c r="P45" s="76" t="s">
        <v>663</v>
      </c>
    </row>
    <row r="46" spans="1:16" x14ac:dyDescent="0.25">
      <c r="A46" s="69">
        <v>26</v>
      </c>
      <c r="B46" s="46">
        <v>2016021222</v>
      </c>
      <c r="C46" s="19" t="s">
        <v>135</v>
      </c>
      <c r="D46" s="47" t="s">
        <v>14</v>
      </c>
      <c r="E46" s="46">
        <v>3.73</v>
      </c>
      <c r="F46" s="46">
        <v>7</v>
      </c>
      <c r="G46" s="47">
        <v>30</v>
      </c>
      <c r="H46" s="48">
        <v>500000</v>
      </c>
      <c r="I46" s="19">
        <f t="shared" si="7"/>
        <v>8</v>
      </c>
      <c r="J46" s="19">
        <f t="shared" si="8"/>
        <v>6</v>
      </c>
      <c r="K46" s="19">
        <f t="shared" si="9"/>
        <v>10</v>
      </c>
      <c r="L46" s="19">
        <f t="shared" si="10"/>
        <v>4</v>
      </c>
      <c r="M46" s="19">
        <f t="shared" si="11"/>
        <v>2.4000000000000004</v>
      </c>
      <c r="N46" s="19">
        <f t="shared" si="12"/>
        <v>1</v>
      </c>
      <c r="O46" s="19">
        <f t="shared" si="13"/>
        <v>7.4</v>
      </c>
      <c r="P46" s="76" t="s">
        <v>688</v>
      </c>
    </row>
    <row r="47" spans="1:16" x14ac:dyDescent="0.25">
      <c r="A47" s="69">
        <v>27</v>
      </c>
      <c r="B47" s="46">
        <v>2016020296</v>
      </c>
      <c r="C47" s="19" t="s">
        <v>350</v>
      </c>
      <c r="D47" s="47" t="s">
        <v>14</v>
      </c>
      <c r="E47" s="46">
        <v>3.44</v>
      </c>
      <c r="F47" s="46">
        <v>7</v>
      </c>
      <c r="G47" s="47">
        <v>65</v>
      </c>
      <c r="H47" s="48">
        <v>1000000</v>
      </c>
      <c r="I47" s="19">
        <f t="shared" si="7"/>
        <v>5</v>
      </c>
      <c r="J47" s="19">
        <f t="shared" si="8"/>
        <v>10</v>
      </c>
      <c r="K47" s="19">
        <f t="shared" si="9"/>
        <v>9</v>
      </c>
      <c r="L47" s="19">
        <f t="shared" si="10"/>
        <v>2.5</v>
      </c>
      <c r="M47" s="19">
        <f t="shared" si="11"/>
        <v>4</v>
      </c>
      <c r="N47" s="19">
        <f t="shared" si="12"/>
        <v>0.9</v>
      </c>
      <c r="O47" s="19">
        <f t="shared" si="13"/>
        <v>7.4</v>
      </c>
      <c r="P47" s="76" t="s">
        <v>689</v>
      </c>
    </row>
    <row r="48" spans="1:16" x14ac:dyDescent="0.25">
      <c r="A48" s="69">
        <v>28</v>
      </c>
      <c r="B48" s="46">
        <v>2016020537</v>
      </c>
      <c r="C48" s="19" t="s">
        <v>417</v>
      </c>
      <c r="D48" s="47" t="s">
        <v>14</v>
      </c>
      <c r="E48" s="46">
        <v>3.41</v>
      </c>
      <c r="F48" s="46">
        <v>7</v>
      </c>
      <c r="G48" s="47">
        <v>62</v>
      </c>
      <c r="H48" s="48">
        <v>1000000</v>
      </c>
      <c r="I48" s="19">
        <f t="shared" si="7"/>
        <v>5</v>
      </c>
      <c r="J48" s="19">
        <f t="shared" si="8"/>
        <v>10</v>
      </c>
      <c r="K48" s="19">
        <f t="shared" si="9"/>
        <v>9</v>
      </c>
      <c r="L48" s="19">
        <f t="shared" si="10"/>
        <v>2.5</v>
      </c>
      <c r="M48" s="19">
        <f t="shared" si="11"/>
        <v>4</v>
      </c>
      <c r="N48" s="19">
        <f t="shared" si="12"/>
        <v>0.9</v>
      </c>
      <c r="O48" s="19">
        <f t="shared" si="13"/>
        <v>7.4</v>
      </c>
      <c r="P48" s="76" t="s">
        <v>690</v>
      </c>
    </row>
    <row r="49" spans="1:16" x14ac:dyDescent="0.25">
      <c r="A49" s="69">
        <v>29</v>
      </c>
      <c r="B49" s="46">
        <v>2018020586</v>
      </c>
      <c r="C49" s="19" t="s">
        <v>364</v>
      </c>
      <c r="D49" s="47" t="s">
        <v>14</v>
      </c>
      <c r="E49" s="46">
        <v>4</v>
      </c>
      <c r="F49" s="46">
        <v>3</v>
      </c>
      <c r="G49" s="47">
        <v>16</v>
      </c>
      <c r="H49" s="58" t="s">
        <v>662</v>
      </c>
      <c r="I49" s="19">
        <f t="shared" si="7"/>
        <v>10</v>
      </c>
      <c r="J49" s="19">
        <f t="shared" si="8"/>
        <v>4</v>
      </c>
      <c r="K49" s="19">
        <f t="shared" si="9"/>
        <v>1</v>
      </c>
      <c r="L49" s="19">
        <f t="shared" si="10"/>
        <v>5</v>
      </c>
      <c r="M49" s="19">
        <f t="shared" si="11"/>
        <v>1.6</v>
      </c>
      <c r="N49" s="19">
        <f t="shared" si="12"/>
        <v>0.1</v>
      </c>
      <c r="O49" s="19">
        <f t="shared" si="13"/>
        <v>6.6999999999999993</v>
      </c>
      <c r="P49" s="76" t="s">
        <v>691</v>
      </c>
    </row>
    <row r="50" spans="1:16" x14ac:dyDescent="0.25">
      <c r="A50" s="69">
        <v>30</v>
      </c>
      <c r="B50" s="46">
        <v>2017020548</v>
      </c>
      <c r="C50" s="19" t="s">
        <v>457</v>
      </c>
      <c r="D50" s="47" t="s">
        <v>14</v>
      </c>
      <c r="E50" s="46">
        <v>3.52</v>
      </c>
      <c r="F50" s="46">
        <v>5</v>
      </c>
      <c r="G50" s="47">
        <v>44</v>
      </c>
      <c r="H50" s="48">
        <v>1200000</v>
      </c>
      <c r="I50" s="19">
        <f t="shared" si="7"/>
        <v>6</v>
      </c>
      <c r="J50" s="19">
        <f t="shared" si="8"/>
        <v>9</v>
      </c>
      <c r="K50" s="19">
        <f t="shared" si="9"/>
        <v>8</v>
      </c>
      <c r="L50" s="19">
        <f t="shared" si="10"/>
        <v>3</v>
      </c>
      <c r="M50" s="19">
        <f t="shared" si="11"/>
        <v>3.6</v>
      </c>
      <c r="N50" s="19">
        <f t="shared" si="12"/>
        <v>0.8</v>
      </c>
      <c r="O50" s="19">
        <f t="shared" si="13"/>
        <v>7.3999999999999995</v>
      </c>
      <c r="P50" s="76" t="s">
        <v>692</v>
      </c>
    </row>
    <row r="51" spans="1:16" x14ac:dyDescent="0.25">
      <c r="A51" s="69">
        <v>31</v>
      </c>
      <c r="B51" s="46">
        <v>2016020594</v>
      </c>
      <c r="C51" s="19" t="s">
        <v>162</v>
      </c>
      <c r="D51" s="47" t="s">
        <v>14</v>
      </c>
      <c r="E51" s="46">
        <v>3.71</v>
      </c>
      <c r="F51" s="46">
        <v>7</v>
      </c>
      <c r="G51" s="47">
        <v>26</v>
      </c>
      <c r="H51" s="48">
        <v>800000</v>
      </c>
      <c r="I51" s="19">
        <f t="shared" si="7"/>
        <v>8</v>
      </c>
      <c r="J51" s="19">
        <f t="shared" si="8"/>
        <v>6</v>
      </c>
      <c r="K51" s="19">
        <f t="shared" si="9"/>
        <v>9</v>
      </c>
      <c r="L51" s="19">
        <f t="shared" si="10"/>
        <v>4</v>
      </c>
      <c r="M51" s="19">
        <f t="shared" si="11"/>
        <v>2.4000000000000004</v>
      </c>
      <c r="N51" s="19">
        <f t="shared" si="12"/>
        <v>0.9</v>
      </c>
      <c r="O51" s="19">
        <f t="shared" si="13"/>
        <v>7.3000000000000007</v>
      </c>
      <c r="P51" s="76" t="s">
        <v>693</v>
      </c>
    </row>
    <row r="52" spans="1:16" x14ac:dyDescent="0.25">
      <c r="A52" s="69">
        <v>32</v>
      </c>
      <c r="B52" s="46">
        <v>2016020418</v>
      </c>
      <c r="C52" s="19" t="s">
        <v>106</v>
      </c>
      <c r="D52" s="47" t="s">
        <v>14</v>
      </c>
      <c r="E52" s="46">
        <v>3.72</v>
      </c>
      <c r="F52" s="46">
        <v>7</v>
      </c>
      <c r="G52" s="47">
        <v>28</v>
      </c>
      <c r="H52" s="48">
        <v>1200000</v>
      </c>
      <c r="I52" s="19">
        <f t="shared" si="7"/>
        <v>8</v>
      </c>
      <c r="J52" s="19">
        <f t="shared" si="8"/>
        <v>6</v>
      </c>
      <c r="K52" s="19">
        <f t="shared" si="9"/>
        <v>8</v>
      </c>
      <c r="L52" s="19">
        <f t="shared" si="10"/>
        <v>4</v>
      </c>
      <c r="M52" s="19">
        <f t="shared" si="11"/>
        <v>2.4000000000000004</v>
      </c>
      <c r="N52" s="19">
        <f t="shared" si="12"/>
        <v>0.8</v>
      </c>
      <c r="O52" s="19">
        <f t="shared" si="13"/>
        <v>7.2</v>
      </c>
      <c r="P52" s="76" t="s">
        <v>694</v>
      </c>
    </row>
    <row r="53" spans="1:16" x14ac:dyDescent="0.25">
      <c r="A53" s="69">
        <v>33</v>
      </c>
      <c r="B53" s="46">
        <v>2016020752</v>
      </c>
      <c r="C53" s="19" t="s">
        <v>285</v>
      </c>
      <c r="D53" s="47" t="s">
        <v>14</v>
      </c>
      <c r="E53" s="46">
        <v>3.88</v>
      </c>
      <c r="F53" s="46">
        <v>7</v>
      </c>
      <c r="G53" s="47">
        <v>24</v>
      </c>
      <c r="H53" s="48">
        <v>2000000</v>
      </c>
      <c r="I53" s="19">
        <f t="shared" si="7"/>
        <v>9</v>
      </c>
      <c r="J53" s="19">
        <f t="shared" si="8"/>
        <v>5</v>
      </c>
      <c r="K53" s="19">
        <f t="shared" si="9"/>
        <v>7</v>
      </c>
      <c r="L53" s="19">
        <f t="shared" si="10"/>
        <v>4.5</v>
      </c>
      <c r="M53" s="19">
        <f t="shared" si="11"/>
        <v>2</v>
      </c>
      <c r="N53" s="19">
        <f t="shared" si="12"/>
        <v>0.70000000000000007</v>
      </c>
      <c r="O53" s="19">
        <f t="shared" si="13"/>
        <v>7.2</v>
      </c>
      <c r="P53" s="76" t="s">
        <v>695</v>
      </c>
    </row>
    <row r="54" spans="1:16" x14ac:dyDescent="0.25">
      <c r="A54" s="69">
        <v>34</v>
      </c>
      <c r="B54" s="46">
        <v>2017020988</v>
      </c>
      <c r="C54" s="19" t="s">
        <v>309</v>
      </c>
      <c r="D54" s="47" t="s">
        <v>14</v>
      </c>
      <c r="E54" s="46">
        <v>3.88</v>
      </c>
      <c r="F54" s="46">
        <v>5</v>
      </c>
      <c r="G54" s="47">
        <v>24</v>
      </c>
      <c r="H54" s="48">
        <v>2000000</v>
      </c>
      <c r="I54" s="19">
        <f t="shared" si="7"/>
        <v>9</v>
      </c>
      <c r="J54" s="19">
        <f t="shared" si="8"/>
        <v>5</v>
      </c>
      <c r="K54" s="19">
        <f t="shared" si="9"/>
        <v>7</v>
      </c>
      <c r="L54" s="19">
        <f t="shared" si="10"/>
        <v>4.5</v>
      </c>
      <c r="M54" s="19">
        <f t="shared" si="11"/>
        <v>2</v>
      </c>
      <c r="N54" s="19">
        <f t="shared" si="12"/>
        <v>0.70000000000000007</v>
      </c>
      <c r="O54" s="19">
        <f t="shared" si="13"/>
        <v>7.2</v>
      </c>
      <c r="P54" s="76" t="s">
        <v>696</v>
      </c>
    </row>
    <row r="55" spans="1:16" x14ac:dyDescent="0.25">
      <c r="A55" s="69">
        <v>35</v>
      </c>
      <c r="B55" s="46">
        <v>2017020275</v>
      </c>
      <c r="C55" s="19" t="s">
        <v>145</v>
      </c>
      <c r="D55" s="47" t="s">
        <v>14</v>
      </c>
      <c r="E55" s="46">
        <v>3.7</v>
      </c>
      <c r="F55" s="46">
        <v>5</v>
      </c>
      <c r="G55" s="47">
        <v>35</v>
      </c>
      <c r="H55" s="48">
        <v>1500000</v>
      </c>
      <c r="I55" s="19">
        <f t="shared" si="7"/>
        <v>7</v>
      </c>
      <c r="J55" s="19">
        <f t="shared" si="8"/>
        <v>7</v>
      </c>
      <c r="K55" s="19">
        <f t="shared" si="9"/>
        <v>8</v>
      </c>
      <c r="L55" s="19">
        <f t="shared" si="10"/>
        <v>3.5</v>
      </c>
      <c r="M55" s="19">
        <f t="shared" si="11"/>
        <v>2.8000000000000003</v>
      </c>
      <c r="N55" s="19">
        <f t="shared" si="12"/>
        <v>0.8</v>
      </c>
      <c r="O55" s="19">
        <f t="shared" si="13"/>
        <v>7.1000000000000005</v>
      </c>
      <c r="P55" s="76" t="s">
        <v>697</v>
      </c>
    </row>
    <row r="56" spans="1:16" x14ac:dyDescent="0.25">
      <c r="A56" s="69">
        <v>36</v>
      </c>
      <c r="B56" s="46">
        <v>2017020150</v>
      </c>
      <c r="C56" s="19" t="s">
        <v>292</v>
      </c>
      <c r="D56" s="47" t="s">
        <v>14</v>
      </c>
      <c r="E56" s="46">
        <v>3.72</v>
      </c>
      <c r="F56" s="46">
        <v>5</v>
      </c>
      <c r="G56" s="47">
        <v>33</v>
      </c>
      <c r="H56" s="48">
        <v>4325100</v>
      </c>
      <c r="I56" s="19">
        <f t="shared" si="7"/>
        <v>8</v>
      </c>
      <c r="J56" s="19">
        <f t="shared" si="8"/>
        <v>7</v>
      </c>
      <c r="K56" s="19">
        <f t="shared" si="9"/>
        <v>2</v>
      </c>
      <c r="L56" s="19">
        <f t="shared" si="10"/>
        <v>4</v>
      </c>
      <c r="M56" s="19">
        <f t="shared" si="11"/>
        <v>2.8000000000000003</v>
      </c>
      <c r="N56" s="19">
        <f t="shared" si="12"/>
        <v>0.2</v>
      </c>
      <c r="O56" s="19">
        <f t="shared" si="13"/>
        <v>7.0000000000000009</v>
      </c>
      <c r="P56" s="76" t="s">
        <v>698</v>
      </c>
    </row>
    <row r="57" spans="1:16" x14ac:dyDescent="0.25">
      <c r="A57" s="69">
        <v>37</v>
      </c>
      <c r="B57" s="46">
        <v>2017020847</v>
      </c>
      <c r="C57" s="19" t="s">
        <v>399</v>
      </c>
      <c r="D57" s="47" t="s">
        <v>14</v>
      </c>
      <c r="E57" s="46">
        <v>3.77</v>
      </c>
      <c r="F57" s="46">
        <v>5</v>
      </c>
      <c r="G57" s="47">
        <v>26</v>
      </c>
      <c r="H57" s="48">
        <v>2500000</v>
      </c>
      <c r="I57" s="19">
        <f t="shared" si="7"/>
        <v>8</v>
      </c>
      <c r="J57" s="19">
        <f t="shared" si="8"/>
        <v>6</v>
      </c>
      <c r="K57" s="19">
        <f t="shared" si="9"/>
        <v>6</v>
      </c>
      <c r="L57" s="19">
        <f t="shared" si="10"/>
        <v>4</v>
      </c>
      <c r="M57" s="19">
        <f t="shared" si="11"/>
        <v>2.4000000000000004</v>
      </c>
      <c r="N57" s="19">
        <f t="shared" si="12"/>
        <v>0.60000000000000009</v>
      </c>
      <c r="O57" s="19">
        <f t="shared" si="13"/>
        <v>7</v>
      </c>
      <c r="P57" s="76" t="s">
        <v>699</v>
      </c>
    </row>
    <row r="58" spans="1:16" x14ac:dyDescent="0.25">
      <c r="A58" s="69">
        <v>38</v>
      </c>
      <c r="B58" s="46">
        <v>2017020886</v>
      </c>
      <c r="C58" s="19" t="s">
        <v>290</v>
      </c>
      <c r="D58" s="47" t="s">
        <v>14</v>
      </c>
      <c r="E58" s="46">
        <v>3.72</v>
      </c>
      <c r="F58" s="46">
        <v>5</v>
      </c>
      <c r="G58" s="47">
        <v>30</v>
      </c>
      <c r="H58" s="48">
        <v>2200000</v>
      </c>
      <c r="I58" s="19">
        <f t="shared" si="7"/>
        <v>8</v>
      </c>
      <c r="J58" s="19">
        <f t="shared" si="8"/>
        <v>6</v>
      </c>
      <c r="K58" s="19">
        <f t="shared" si="9"/>
        <v>6</v>
      </c>
      <c r="L58" s="19">
        <f t="shared" si="10"/>
        <v>4</v>
      </c>
      <c r="M58" s="19">
        <f t="shared" si="11"/>
        <v>2.4000000000000004</v>
      </c>
      <c r="N58" s="19">
        <f t="shared" si="12"/>
        <v>0.60000000000000009</v>
      </c>
      <c r="O58" s="19">
        <f t="shared" si="13"/>
        <v>7</v>
      </c>
      <c r="P58" s="76" t="s">
        <v>700</v>
      </c>
    </row>
    <row r="59" spans="1:16" x14ac:dyDescent="0.25">
      <c r="A59" s="69">
        <v>39</v>
      </c>
      <c r="B59" s="46">
        <v>2016020856</v>
      </c>
      <c r="C59" s="19" t="s">
        <v>109</v>
      </c>
      <c r="D59" s="47" t="s">
        <v>14</v>
      </c>
      <c r="E59" s="46">
        <v>3.82</v>
      </c>
      <c r="F59" s="46">
        <v>7</v>
      </c>
      <c r="G59" s="47">
        <v>16</v>
      </c>
      <c r="H59" s="48">
        <v>1000000</v>
      </c>
      <c r="I59" s="19">
        <f t="shared" si="7"/>
        <v>9</v>
      </c>
      <c r="J59" s="19">
        <f t="shared" si="8"/>
        <v>4</v>
      </c>
      <c r="K59" s="19">
        <f t="shared" si="9"/>
        <v>9</v>
      </c>
      <c r="L59" s="19">
        <f t="shared" si="10"/>
        <v>4.5</v>
      </c>
      <c r="M59" s="19">
        <f t="shared" si="11"/>
        <v>1.6</v>
      </c>
      <c r="N59" s="19">
        <f t="shared" si="12"/>
        <v>0.9</v>
      </c>
      <c r="O59" s="19">
        <f t="shared" si="13"/>
        <v>7</v>
      </c>
      <c r="P59" s="76" t="s">
        <v>701</v>
      </c>
    </row>
    <row r="60" spans="1:16" x14ac:dyDescent="0.25">
      <c r="A60" s="69">
        <v>40</v>
      </c>
      <c r="B60" s="46">
        <v>2018020390</v>
      </c>
      <c r="C60" s="19" t="s">
        <v>314</v>
      </c>
      <c r="D60" s="47" t="s">
        <v>14</v>
      </c>
      <c r="E60" s="46">
        <v>3.91</v>
      </c>
      <c r="F60" s="46">
        <v>7</v>
      </c>
      <c r="G60" s="47">
        <v>12</v>
      </c>
      <c r="H60" s="48">
        <v>2000000</v>
      </c>
      <c r="I60" s="19">
        <f t="shared" si="7"/>
        <v>10</v>
      </c>
      <c r="J60" s="19">
        <f t="shared" si="8"/>
        <v>3</v>
      </c>
      <c r="K60" s="19">
        <f t="shared" si="9"/>
        <v>7</v>
      </c>
      <c r="L60" s="19">
        <f t="shared" si="10"/>
        <v>5</v>
      </c>
      <c r="M60" s="19">
        <f t="shared" si="11"/>
        <v>1.2000000000000002</v>
      </c>
      <c r="N60" s="19">
        <f t="shared" si="12"/>
        <v>0.70000000000000007</v>
      </c>
      <c r="O60" s="19">
        <f t="shared" si="13"/>
        <v>6.9</v>
      </c>
      <c r="P60" s="76" t="s">
        <v>702</v>
      </c>
    </row>
    <row r="61" spans="1:16" x14ac:dyDescent="0.25">
      <c r="A61" s="69">
        <v>41</v>
      </c>
      <c r="B61" s="46">
        <v>2017020294</v>
      </c>
      <c r="C61" s="19" t="s">
        <v>281</v>
      </c>
      <c r="D61" s="47" t="s">
        <v>14</v>
      </c>
      <c r="E61" s="46">
        <v>3.32</v>
      </c>
      <c r="F61" s="46">
        <v>5</v>
      </c>
      <c r="G61" s="47">
        <v>50</v>
      </c>
      <c r="H61" s="48">
        <v>950000</v>
      </c>
      <c r="I61" s="19">
        <f t="shared" si="7"/>
        <v>4</v>
      </c>
      <c r="J61" s="19">
        <f t="shared" si="8"/>
        <v>10</v>
      </c>
      <c r="K61" s="19">
        <f t="shared" si="9"/>
        <v>9</v>
      </c>
      <c r="L61" s="19">
        <f t="shared" si="10"/>
        <v>2</v>
      </c>
      <c r="M61" s="19">
        <f t="shared" si="11"/>
        <v>4</v>
      </c>
      <c r="N61" s="19">
        <f t="shared" si="12"/>
        <v>0.9</v>
      </c>
      <c r="O61" s="19">
        <f t="shared" si="13"/>
        <v>6.9</v>
      </c>
      <c r="P61" s="76" t="s">
        <v>703</v>
      </c>
    </row>
    <row r="62" spans="1:16" x14ac:dyDescent="0.25">
      <c r="A62" s="69">
        <v>42</v>
      </c>
      <c r="B62" s="46">
        <v>2016020619</v>
      </c>
      <c r="C62" s="19" t="s">
        <v>81</v>
      </c>
      <c r="D62" s="47" t="s">
        <v>14</v>
      </c>
      <c r="E62" s="46">
        <v>3.77</v>
      </c>
      <c r="F62" s="46">
        <v>7</v>
      </c>
      <c r="G62" s="47">
        <v>23</v>
      </c>
      <c r="H62" s="48">
        <v>1000000</v>
      </c>
      <c r="I62" s="19">
        <f t="shared" si="7"/>
        <v>8</v>
      </c>
      <c r="J62" s="19">
        <f t="shared" si="8"/>
        <v>5</v>
      </c>
      <c r="K62" s="19">
        <f t="shared" si="9"/>
        <v>9</v>
      </c>
      <c r="L62" s="19">
        <f t="shared" si="10"/>
        <v>4</v>
      </c>
      <c r="M62" s="19">
        <f t="shared" si="11"/>
        <v>2</v>
      </c>
      <c r="N62" s="19">
        <f t="shared" si="12"/>
        <v>0.9</v>
      </c>
      <c r="O62" s="19">
        <f t="shared" si="13"/>
        <v>6.9</v>
      </c>
      <c r="P62" s="76" t="s">
        <v>704</v>
      </c>
    </row>
    <row r="63" spans="1:16" x14ac:dyDescent="0.25">
      <c r="A63" s="69">
        <v>43</v>
      </c>
      <c r="B63" s="46">
        <v>2017020096</v>
      </c>
      <c r="C63" s="19" t="s">
        <v>306</v>
      </c>
      <c r="D63" s="47" t="s">
        <v>14</v>
      </c>
      <c r="E63" s="46">
        <v>3.84</v>
      </c>
      <c r="F63" s="46">
        <v>5</v>
      </c>
      <c r="G63" s="47">
        <v>19</v>
      </c>
      <c r="H63" s="48">
        <v>1500000</v>
      </c>
      <c r="I63" s="19">
        <f t="shared" si="7"/>
        <v>9</v>
      </c>
      <c r="J63" s="19">
        <f t="shared" si="8"/>
        <v>4</v>
      </c>
      <c r="K63" s="19">
        <f t="shared" si="9"/>
        <v>8</v>
      </c>
      <c r="L63" s="19">
        <f t="shared" si="10"/>
        <v>4.5</v>
      </c>
      <c r="M63" s="19">
        <f t="shared" si="11"/>
        <v>1.6</v>
      </c>
      <c r="N63" s="19">
        <f t="shared" si="12"/>
        <v>0.8</v>
      </c>
      <c r="O63" s="19">
        <f t="shared" si="13"/>
        <v>6.8999999999999995</v>
      </c>
      <c r="P63" s="76" t="s">
        <v>705</v>
      </c>
    </row>
    <row r="64" spans="1:16" x14ac:dyDescent="0.25">
      <c r="A64" s="69">
        <v>44</v>
      </c>
      <c r="B64" s="46">
        <v>2017020775</v>
      </c>
      <c r="C64" s="19" t="s">
        <v>463</v>
      </c>
      <c r="D64" s="47" t="s">
        <v>14</v>
      </c>
      <c r="E64" s="46">
        <v>3.68</v>
      </c>
      <c r="F64" s="46">
        <v>5</v>
      </c>
      <c r="G64" s="47">
        <v>33</v>
      </c>
      <c r="H64" s="48">
        <v>3000000</v>
      </c>
      <c r="I64" s="19">
        <f t="shared" si="7"/>
        <v>7</v>
      </c>
      <c r="J64" s="19">
        <f t="shared" si="8"/>
        <v>7</v>
      </c>
      <c r="K64" s="19">
        <f t="shared" si="9"/>
        <v>5</v>
      </c>
      <c r="L64" s="19">
        <f t="shared" si="10"/>
        <v>3.5</v>
      </c>
      <c r="M64" s="19">
        <f t="shared" si="11"/>
        <v>2.8000000000000003</v>
      </c>
      <c r="N64" s="19">
        <f t="shared" si="12"/>
        <v>0.5</v>
      </c>
      <c r="O64" s="19">
        <f t="shared" si="13"/>
        <v>6.8000000000000007</v>
      </c>
      <c r="P64" s="76" t="s">
        <v>706</v>
      </c>
    </row>
    <row r="65" spans="1:16" x14ac:dyDescent="0.25">
      <c r="A65" s="69">
        <v>45</v>
      </c>
      <c r="B65" s="46">
        <v>2017020903</v>
      </c>
      <c r="C65" s="19" t="s">
        <v>38</v>
      </c>
      <c r="D65" s="47" t="s">
        <v>14</v>
      </c>
      <c r="E65" s="46">
        <v>3.52</v>
      </c>
      <c r="F65" s="46">
        <v>5</v>
      </c>
      <c r="G65" s="47">
        <v>39</v>
      </c>
      <c r="H65" s="48">
        <v>2500000</v>
      </c>
      <c r="I65" s="19">
        <f t="shared" si="7"/>
        <v>6</v>
      </c>
      <c r="J65" s="19">
        <f t="shared" si="8"/>
        <v>8</v>
      </c>
      <c r="K65" s="19">
        <f t="shared" si="9"/>
        <v>6</v>
      </c>
      <c r="L65" s="19">
        <f t="shared" si="10"/>
        <v>3</v>
      </c>
      <c r="M65" s="19">
        <f t="shared" si="11"/>
        <v>3.2</v>
      </c>
      <c r="N65" s="19">
        <f t="shared" si="12"/>
        <v>0.60000000000000009</v>
      </c>
      <c r="O65" s="19">
        <f t="shared" si="13"/>
        <v>6.8000000000000007</v>
      </c>
      <c r="P65" s="76" t="s">
        <v>707</v>
      </c>
    </row>
    <row r="66" spans="1:16" x14ac:dyDescent="0.25">
      <c r="A66" s="69">
        <v>46</v>
      </c>
      <c r="B66" s="46">
        <v>2016021205</v>
      </c>
      <c r="C66" s="19" t="s">
        <v>89</v>
      </c>
      <c r="D66" s="47" t="s">
        <v>14</v>
      </c>
      <c r="E66" s="46">
        <v>3.88</v>
      </c>
      <c r="F66" s="46">
        <v>7</v>
      </c>
      <c r="G66" s="47">
        <v>20</v>
      </c>
      <c r="H66" s="48">
        <v>1600000</v>
      </c>
      <c r="I66" s="19">
        <f t="shared" si="7"/>
        <v>9</v>
      </c>
      <c r="J66" s="19">
        <f t="shared" si="8"/>
        <v>4</v>
      </c>
      <c r="K66" s="19">
        <f t="shared" si="9"/>
        <v>7</v>
      </c>
      <c r="L66" s="19">
        <f t="shared" si="10"/>
        <v>4.5</v>
      </c>
      <c r="M66" s="19">
        <f t="shared" si="11"/>
        <v>1.6</v>
      </c>
      <c r="N66" s="19">
        <f t="shared" si="12"/>
        <v>0.70000000000000007</v>
      </c>
      <c r="O66" s="19">
        <f t="shared" si="13"/>
        <v>6.8</v>
      </c>
      <c r="P66" s="76" t="s">
        <v>708</v>
      </c>
    </row>
    <row r="67" spans="1:16" x14ac:dyDescent="0.25">
      <c r="A67" s="69">
        <v>47</v>
      </c>
      <c r="B67" s="46">
        <v>2018020032</v>
      </c>
      <c r="C67" s="19" t="s">
        <v>75</v>
      </c>
      <c r="D67" s="47" t="s">
        <v>14</v>
      </c>
      <c r="E67" s="46">
        <v>3.77</v>
      </c>
      <c r="F67" s="46">
        <v>3</v>
      </c>
      <c r="G67" s="47">
        <v>21</v>
      </c>
      <c r="H67" s="48">
        <v>1500000</v>
      </c>
      <c r="I67" s="19">
        <f t="shared" si="7"/>
        <v>8</v>
      </c>
      <c r="J67" s="19">
        <f t="shared" si="8"/>
        <v>5</v>
      </c>
      <c r="K67" s="19">
        <f t="shared" si="9"/>
        <v>8</v>
      </c>
      <c r="L67" s="19">
        <f t="shared" si="10"/>
        <v>4</v>
      </c>
      <c r="M67" s="19">
        <f t="shared" si="11"/>
        <v>2</v>
      </c>
      <c r="N67" s="19">
        <f t="shared" si="12"/>
        <v>0.8</v>
      </c>
      <c r="O67" s="19">
        <f t="shared" si="13"/>
        <v>6.8</v>
      </c>
      <c r="P67" s="76" t="s">
        <v>709</v>
      </c>
    </row>
    <row r="68" spans="1:16" x14ac:dyDescent="0.25">
      <c r="A68" s="69">
        <v>48</v>
      </c>
      <c r="B68" s="46">
        <v>2017020237</v>
      </c>
      <c r="C68" s="19" t="s">
        <v>116</v>
      </c>
      <c r="D68" s="47" t="s">
        <v>14</v>
      </c>
      <c r="E68" s="46">
        <v>3.76</v>
      </c>
      <c r="F68" s="46">
        <v>5</v>
      </c>
      <c r="G68" s="47">
        <v>22</v>
      </c>
      <c r="H68" s="48">
        <v>1500000</v>
      </c>
      <c r="I68" s="19">
        <f t="shared" si="7"/>
        <v>8</v>
      </c>
      <c r="J68" s="19">
        <f t="shared" si="8"/>
        <v>5</v>
      </c>
      <c r="K68" s="19">
        <f t="shared" si="9"/>
        <v>8</v>
      </c>
      <c r="L68" s="19">
        <f t="shared" si="10"/>
        <v>4</v>
      </c>
      <c r="M68" s="19">
        <f t="shared" si="11"/>
        <v>2</v>
      </c>
      <c r="N68" s="19">
        <f t="shared" si="12"/>
        <v>0.8</v>
      </c>
      <c r="O68" s="19">
        <f t="shared" si="13"/>
        <v>6.8</v>
      </c>
      <c r="P68" s="76" t="s">
        <v>710</v>
      </c>
    </row>
    <row r="69" spans="1:16" x14ac:dyDescent="0.25">
      <c r="A69" s="69">
        <v>49</v>
      </c>
      <c r="B69" s="46">
        <v>2017020239</v>
      </c>
      <c r="C69" s="19" t="s">
        <v>262</v>
      </c>
      <c r="D69" s="47" t="s">
        <v>14</v>
      </c>
      <c r="E69" s="46">
        <v>3.82</v>
      </c>
      <c r="F69" s="46">
        <v>5</v>
      </c>
      <c r="G69" s="47">
        <v>18</v>
      </c>
      <c r="H69" s="48">
        <v>2000000</v>
      </c>
      <c r="I69" s="19">
        <f t="shared" si="7"/>
        <v>9</v>
      </c>
      <c r="J69" s="19">
        <f t="shared" si="8"/>
        <v>4</v>
      </c>
      <c r="K69" s="19">
        <f t="shared" si="9"/>
        <v>7</v>
      </c>
      <c r="L69" s="19">
        <f t="shared" si="10"/>
        <v>4.5</v>
      </c>
      <c r="M69" s="19">
        <f t="shared" si="11"/>
        <v>1.6</v>
      </c>
      <c r="N69" s="19">
        <f t="shared" si="12"/>
        <v>0.70000000000000007</v>
      </c>
      <c r="O69" s="19">
        <f t="shared" si="13"/>
        <v>6.8</v>
      </c>
      <c r="P69" s="76" t="s">
        <v>711</v>
      </c>
    </row>
    <row r="70" spans="1:16" x14ac:dyDescent="0.25">
      <c r="A70" s="69">
        <v>50</v>
      </c>
      <c r="B70" s="46">
        <v>2017020885</v>
      </c>
      <c r="C70" s="19" t="s">
        <v>174</v>
      </c>
      <c r="D70" s="47" t="s">
        <v>14</v>
      </c>
      <c r="E70" s="46">
        <v>3.42</v>
      </c>
      <c r="F70" s="46">
        <v>5</v>
      </c>
      <c r="G70" s="47">
        <v>45</v>
      </c>
      <c r="H70" s="48">
        <v>2000000</v>
      </c>
      <c r="I70" s="19">
        <f t="shared" si="7"/>
        <v>5</v>
      </c>
      <c r="J70" s="19">
        <f t="shared" si="8"/>
        <v>9</v>
      </c>
      <c r="K70" s="19">
        <f t="shared" si="9"/>
        <v>7</v>
      </c>
      <c r="L70" s="19">
        <f t="shared" si="10"/>
        <v>2.5</v>
      </c>
      <c r="M70" s="19">
        <f t="shared" si="11"/>
        <v>3.6</v>
      </c>
      <c r="N70" s="19">
        <f t="shared" si="12"/>
        <v>0.70000000000000007</v>
      </c>
      <c r="O70" s="19">
        <f t="shared" si="13"/>
        <v>6.8</v>
      </c>
      <c r="P70" s="76" t="s">
        <v>712</v>
      </c>
    </row>
    <row r="71" spans="1:16" x14ac:dyDescent="0.25">
      <c r="A71" s="69">
        <v>51</v>
      </c>
      <c r="B71" s="46">
        <v>2017020235</v>
      </c>
      <c r="C71" s="19" t="s">
        <v>119</v>
      </c>
      <c r="D71" s="47" t="s">
        <v>14</v>
      </c>
      <c r="E71" s="46">
        <v>3.72</v>
      </c>
      <c r="F71" s="46">
        <v>5</v>
      </c>
      <c r="G71" s="47">
        <v>22</v>
      </c>
      <c r="H71" s="48">
        <v>2000000</v>
      </c>
      <c r="I71" s="19">
        <f t="shared" si="7"/>
        <v>8</v>
      </c>
      <c r="J71" s="19">
        <f t="shared" si="8"/>
        <v>5</v>
      </c>
      <c r="K71" s="19">
        <f t="shared" si="9"/>
        <v>7</v>
      </c>
      <c r="L71" s="19">
        <f t="shared" si="10"/>
        <v>4</v>
      </c>
      <c r="M71" s="19">
        <f t="shared" si="11"/>
        <v>2</v>
      </c>
      <c r="N71" s="19">
        <f t="shared" si="12"/>
        <v>0.70000000000000007</v>
      </c>
      <c r="O71" s="19">
        <f t="shared" si="13"/>
        <v>6.7</v>
      </c>
      <c r="P71" s="76" t="s">
        <v>713</v>
      </c>
    </row>
    <row r="72" spans="1:16" x14ac:dyDescent="0.25">
      <c r="A72" s="69">
        <v>52</v>
      </c>
      <c r="B72" s="46">
        <v>2016020676</v>
      </c>
      <c r="C72" s="19" t="s">
        <v>156</v>
      </c>
      <c r="D72" s="47" t="s">
        <v>14</v>
      </c>
      <c r="E72" s="46">
        <v>3.63</v>
      </c>
      <c r="F72" s="46">
        <v>7</v>
      </c>
      <c r="G72" s="47">
        <v>26</v>
      </c>
      <c r="H72" s="48">
        <v>2000000</v>
      </c>
      <c r="I72" s="19">
        <f t="shared" si="7"/>
        <v>7</v>
      </c>
      <c r="J72" s="19">
        <f t="shared" si="8"/>
        <v>6</v>
      </c>
      <c r="K72" s="19">
        <f t="shared" si="9"/>
        <v>7</v>
      </c>
      <c r="L72" s="19">
        <f t="shared" si="10"/>
        <v>3.5</v>
      </c>
      <c r="M72" s="19">
        <f t="shared" si="11"/>
        <v>2.4000000000000004</v>
      </c>
      <c r="N72" s="19">
        <f t="shared" si="12"/>
        <v>0.70000000000000007</v>
      </c>
      <c r="O72" s="19">
        <f t="shared" si="13"/>
        <v>6.6000000000000005</v>
      </c>
      <c r="P72" s="76" t="s">
        <v>714</v>
      </c>
    </row>
    <row r="73" spans="1:16" x14ac:dyDescent="0.25">
      <c r="A73" s="69">
        <v>53</v>
      </c>
      <c r="B73" s="46">
        <v>2018020177</v>
      </c>
      <c r="C73" s="19" t="s">
        <v>167</v>
      </c>
      <c r="D73" s="47" t="s">
        <v>14</v>
      </c>
      <c r="E73" s="46">
        <v>3.77</v>
      </c>
      <c r="F73" s="46">
        <v>3</v>
      </c>
      <c r="G73" s="47">
        <v>22</v>
      </c>
      <c r="H73" s="48">
        <v>2132188</v>
      </c>
      <c r="I73" s="19">
        <f t="shared" si="7"/>
        <v>8</v>
      </c>
      <c r="J73" s="19">
        <f t="shared" si="8"/>
        <v>5</v>
      </c>
      <c r="K73" s="19">
        <f t="shared" si="9"/>
        <v>6</v>
      </c>
      <c r="L73" s="19">
        <f t="shared" si="10"/>
        <v>4</v>
      </c>
      <c r="M73" s="19">
        <f t="shared" si="11"/>
        <v>2</v>
      </c>
      <c r="N73" s="19">
        <f t="shared" si="12"/>
        <v>0.60000000000000009</v>
      </c>
      <c r="O73" s="19">
        <f t="shared" si="13"/>
        <v>6.6</v>
      </c>
      <c r="P73" s="76" t="s">
        <v>715</v>
      </c>
    </row>
    <row r="74" spans="1:16" x14ac:dyDescent="0.25">
      <c r="A74" s="69">
        <v>54</v>
      </c>
      <c r="B74" s="46">
        <v>2016020801</v>
      </c>
      <c r="C74" s="19" t="s">
        <v>25</v>
      </c>
      <c r="D74" s="47" t="s">
        <v>14</v>
      </c>
      <c r="E74" s="46">
        <v>3.71</v>
      </c>
      <c r="F74" s="46">
        <v>7</v>
      </c>
      <c r="G74" s="47">
        <v>19</v>
      </c>
      <c r="H74" s="48">
        <v>500000</v>
      </c>
      <c r="I74" s="19">
        <f t="shared" si="7"/>
        <v>8</v>
      </c>
      <c r="J74" s="19">
        <f t="shared" si="8"/>
        <v>4</v>
      </c>
      <c r="K74" s="19">
        <f t="shared" si="9"/>
        <v>10</v>
      </c>
      <c r="L74" s="19">
        <f t="shared" si="10"/>
        <v>4</v>
      </c>
      <c r="M74" s="19">
        <f t="shared" si="11"/>
        <v>1.6</v>
      </c>
      <c r="N74" s="19">
        <f t="shared" si="12"/>
        <v>1</v>
      </c>
      <c r="O74" s="19">
        <f t="shared" si="13"/>
        <v>6.6</v>
      </c>
      <c r="P74" s="76" t="s">
        <v>716</v>
      </c>
    </row>
    <row r="75" spans="1:16" x14ac:dyDescent="0.25">
      <c r="A75" s="69">
        <v>55</v>
      </c>
      <c r="B75" s="46">
        <v>2017020931</v>
      </c>
      <c r="C75" s="19" t="s">
        <v>240</v>
      </c>
      <c r="D75" s="47" t="s">
        <v>14</v>
      </c>
      <c r="E75" s="46">
        <v>3.74</v>
      </c>
      <c r="F75" s="46">
        <v>5</v>
      </c>
      <c r="G75" s="47">
        <v>16</v>
      </c>
      <c r="H75" s="48">
        <v>900000</v>
      </c>
      <c r="I75" s="19">
        <f t="shared" si="7"/>
        <v>8</v>
      </c>
      <c r="J75" s="19">
        <f t="shared" si="8"/>
        <v>4</v>
      </c>
      <c r="K75" s="19">
        <f t="shared" si="9"/>
        <v>9</v>
      </c>
      <c r="L75" s="19">
        <f t="shared" si="10"/>
        <v>4</v>
      </c>
      <c r="M75" s="19">
        <f t="shared" si="11"/>
        <v>1.6</v>
      </c>
      <c r="N75" s="19">
        <f t="shared" si="12"/>
        <v>0.9</v>
      </c>
      <c r="O75" s="19">
        <f t="shared" si="13"/>
        <v>6.5</v>
      </c>
      <c r="P75" s="76" t="s">
        <v>717</v>
      </c>
    </row>
    <row r="76" spans="1:16" x14ac:dyDescent="0.25">
      <c r="A76" s="69">
        <v>56</v>
      </c>
      <c r="B76" s="46">
        <v>2018020346</v>
      </c>
      <c r="C76" s="19" t="s">
        <v>181</v>
      </c>
      <c r="D76" s="47" t="s">
        <v>14</v>
      </c>
      <c r="E76" s="46">
        <v>4</v>
      </c>
      <c r="F76" s="46">
        <v>3</v>
      </c>
      <c r="G76" s="47">
        <v>8</v>
      </c>
      <c r="H76" s="48">
        <v>2000000</v>
      </c>
      <c r="I76" s="19">
        <f t="shared" si="7"/>
        <v>10</v>
      </c>
      <c r="J76" s="19">
        <f t="shared" si="8"/>
        <v>2</v>
      </c>
      <c r="K76" s="19">
        <f t="shared" si="9"/>
        <v>7</v>
      </c>
      <c r="L76" s="19">
        <f t="shared" si="10"/>
        <v>5</v>
      </c>
      <c r="M76" s="19">
        <f t="shared" si="11"/>
        <v>0.8</v>
      </c>
      <c r="N76" s="19">
        <f t="shared" si="12"/>
        <v>0.70000000000000007</v>
      </c>
      <c r="O76" s="19">
        <f t="shared" si="13"/>
        <v>6.5</v>
      </c>
      <c r="P76" s="76" t="s">
        <v>718</v>
      </c>
    </row>
    <row r="77" spans="1:16" x14ac:dyDescent="0.25">
      <c r="A77" s="69">
        <v>57</v>
      </c>
      <c r="B77" s="46">
        <v>2018020062</v>
      </c>
      <c r="C77" s="19" t="s">
        <v>183</v>
      </c>
      <c r="D77" s="47" t="s">
        <v>14</v>
      </c>
      <c r="E77" s="46">
        <v>3.68</v>
      </c>
      <c r="F77" s="46">
        <v>3</v>
      </c>
      <c r="G77" s="47">
        <v>24</v>
      </c>
      <c r="H77" s="48">
        <v>0</v>
      </c>
      <c r="I77" s="19">
        <f t="shared" si="7"/>
        <v>7</v>
      </c>
      <c r="J77" s="19">
        <f t="shared" si="8"/>
        <v>5</v>
      </c>
      <c r="K77" s="19">
        <f t="shared" si="9"/>
        <v>10</v>
      </c>
      <c r="L77" s="19">
        <f t="shared" si="10"/>
        <v>3.5</v>
      </c>
      <c r="M77" s="19">
        <f t="shared" si="11"/>
        <v>2</v>
      </c>
      <c r="N77" s="19">
        <f t="shared" si="12"/>
        <v>1</v>
      </c>
      <c r="O77" s="19">
        <f t="shared" si="13"/>
        <v>6.5</v>
      </c>
      <c r="P77" s="76" t="s">
        <v>719</v>
      </c>
    </row>
    <row r="78" spans="1:16" x14ac:dyDescent="0.25">
      <c r="A78" s="69">
        <v>58</v>
      </c>
      <c r="B78" s="46">
        <v>2017020157</v>
      </c>
      <c r="C78" s="19" t="s">
        <v>479</v>
      </c>
      <c r="D78" s="47" t="s">
        <v>14</v>
      </c>
      <c r="E78" s="46">
        <v>3.6</v>
      </c>
      <c r="F78" s="46">
        <v>5</v>
      </c>
      <c r="G78" s="47">
        <v>36</v>
      </c>
      <c r="H78" s="48">
        <v>4333000</v>
      </c>
      <c r="I78" s="19">
        <f t="shared" si="7"/>
        <v>6</v>
      </c>
      <c r="J78" s="19">
        <f t="shared" si="8"/>
        <v>8</v>
      </c>
      <c r="K78" s="19">
        <f t="shared" si="9"/>
        <v>2</v>
      </c>
      <c r="L78" s="19">
        <f t="shared" si="10"/>
        <v>3</v>
      </c>
      <c r="M78" s="19">
        <f t="shared" si="11"/>
        <v>3.2</v>
      </c>
      <c r="N78" s="19">
        <f t="shared" si="12"/>
        <v>0.2</v>
      </c>
      <c r="O78" s="19">
        <f t="shared" si="13"/>
        <v>6.4</v>
      </c>
      <c r="P78" s="76" t="s">
        <v>720</v>
      </c>
    </row>
    <row r="79" spans="1:16" x14ac:dyDescent="0.25">
      <c r="A79" s="69">
        <v>59</v>
      </c>
      <c r="B79" s="46">
        <v>2017020163</v>
      </c>
      <c r="C79" s="19" t="s">
        <v>279</v>
      </c>
      <c r="D79" s="47" t="s">
        <v>14</v>
      </c>
      <c r="E79" s="46">
        <v>3.76</v>
      </c>
      <c r="F79" s="46">
        <v>5</v>
      </c>
      <c r="G79" s="47">
        <v>24</v>
      </c>
      <c r="H79" s="48">
        <v>3272000</v>
      </c>
      <c r="I79" s="19">
        <f t="shared" si="7"/>
        <v>8</v>
      </c>
      <c r="J79" s="19">
        <f t="shared" si="8"/>
        <v>5</v>
      </c>
      <c r="K79" s="19">
        <f t="shared" si="9"/>
        <v>4</v>
      </c>
      <c r="L79" s="19">
        <f t="shared" si="10"/>
        <v>4</v>
      </c>
      <c r="M79" s="19">
        <f t="shared" si="11"/>
        <v>2</v>
      </c>
      <c r="N79" s="19">
        <f t="shared" si="12"/>
        <v>0.4</v>
      </c>
      <c r="O79" s="19">
        <f t="shared" si="13"/>
        <v>6.4</v>
      </c>
      <c r="P79" s="76" t="s">
        <v>721</v>
      </c>
    </row>
    <row r="80" spans="1:16" x14ac:dyDescent="0.25">
      <c r="A80" s="69">
        <v>60</v>
      </c>
      <c r="B80" s="46">
        <v>2018020061</v>
      </c>
      <c r="C80" s="19" t="s">
        <v>269</v>
      </c>
      <c r="D80" s="47" t="s">
        <v>14</v>
      </c>
      <c r="E80" s="46">
        <v>3.64</v>
      </c>
      <c r="F80" s="46">
        <v>3</v>
      </c>
      <c r="G80" s="47">
        <v>28</v>
      </c>
      <c r="H80" s="48">
        <v>2525000</v>
      </c>
      <c r="I80" s="19">
        <f t="shared" si="7"/>
        <v>7</v>
      </c>
      <c r="J80" s="19">
        <f t="shared" si="8"/>
        <v>6</v>
      </c>
      <c r="K80" s="19">
        <f t="shared" si="9"/>
        <v>5</v>
      </c>
      <c r="L80" s="19">
        <f t="shared" si="10"/>
        <v>3.5</v>
      </c>
      <c r="M80" s="19">
        <f t="shared" si="11"/>
        <v>2.4000000000000004</v>
      </c>
      <c r="N80" s="19">
        <f t="shared" si="12"/>
        <v>0.5</v>
      </c>
      <c r="O80" s="19">
        <f t="shared" si="13"/>
        <v>6.4</v>
      </c>
      <c r="P80" s="76" t="s">
        <v>722</v>
      </c>
    </row>
    <row r="81" spans="1:16" ht="15.75" thickBot="1" x14ac:dyDescent="0.3">
      <c r="A81" s="70">
        <v>61</v>
      </c>
      <c r="B81" s="53">
        <v>2018020096</v>
      </c>
      <c r="C81" s="54" t="s">
        <v>194</v>
      </c>
      <c r="D81" s="55" t="s">
        <v>14</v>
      </c>
      <c r="E81" s="53">
        <v>3.86</v>
      </c>
      <c r="F81" s="53">
        <v>3</v>
      </c>
      <c r="G81" s="55">
        <v>14</v>
      </c>
      <c r="H81" s="56">
        <v>2325000</v>
      </c>
      <c r="I81" s="54">
        <f t="shared" si="7"/>
        <v>9</v>
      </c>
      <c r="J81" s="54">
        <f t="shared" si="8"/>
        <v>3</v>
      </c>
      <c r="K81" s="54">
        <f t="shared" si="9"/>
        <v>6</v>
      </c>
      <c r="L81" s="54">
        <f t="shared" si="10"/>
        <v>4.5</v>
      </c>
      <c r="M81" s="54">
        <f t="shared" si="11"/>
        <v>1.2000000000000002</v>
      </c>
      <c r="N81" s="54">
        <f t="shared" si="12"/>
        <v>0.60000000000000009</v>
      </c>
      <c r="O81" s="54">
        <f t="shared" si="13"/>
        <v>6.3000000000000007</v>
      </c>
      <c r="P81" s="77" t="s">
        <v>723</v>
      </c>
    </row>
    <row r="82" spans="1:16" x14ac:dyDescent="0.25">
      <c r="A82" s="28"/>
      <c r="B82" s="50"/>
      <c r="C82" s="52"/>
      <c r="D82" s="59"/>
      <c r="E82" s="50"/>
      <c r="F82" s="50"/>
      <c r="G82" s="59"/>
      <c r="H82" s="57"/>
      <c r="I82" s="52"/>
      <c r="J82" s="52"/>
      <c r="K82" s="52"/>
      <c r="L82" s="52"/>
      <c r="M82" s="52"/>
      <c r="N82" s="52"/>
      <c r="O82" s="52"/>
      <c r="P82" s="78"/>
    </row>
    <row r="83" spans="1:16" x14ac:dyDescent="0.25">
      <c r="A83" s="28"/>
      <c r="B83" s="50"/>
      <c r="C83" s="52"/>
      <c r="D83" s="59"/>
      <c r="E83" s="50"/>
      <c r="F83" s="50"/>
      <c r="G83" s="59"/>
      <c r="H83" s="57"/>
      <c r="I83" s="52"/>
      <c r="J83" s="52"/>
      <c r="K83" s="52"/>
      <c r="L83" s="52"/>
      <c r="M83" s="52"/>
      <c r="N83" s="52"/>
      <c r="O83" s="52"/>
      <c r="P83" s="78"/>
    </row>
    <row r="84" spans="1:16" x14ac:dyDescent="0.25">
      <c r="A84" s="28"/>
      <c r="B84" s="50"/>
      <c r="C84" s="52"/>
      <c r="D84" s="59"/>
      <c r="E84" s="50"/>
      <c r="F84" s="50"/>
      <c r="G84" s="59"/>
      <c r="H84" s="57"/>
      <c r="I84" s="52"/>
      <c r="J84" s="52"/>
      <c r="K84" s="52"/>
      <c r="L84" s="52"/>
      <c r="M84" s="52"/>
      <c r="N84" s="52"/>
      <c r="O84" s="52"/>
      <c r="P84" s="78"/>
    </row>
    <row r="85" spans="1:16" ht="19.5" thickBot="1" x14ac:dyDescent="0.35">
      <c r="A85" s="72" t="s">
        <v>818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</row>
    <row r="86" spans="1:16" ht="45" x14ac:dyDescent="0.25">
      <c r="A86" s="60" t="s">
        <v>0</v>
      </c>
      <c r="B86" s="61" t="s">
        <v>1</v>
      </c>
      <c r="C86" s="61" t="s">
        <v>2</v>
      </c>
      <c r="D86" s="61" t="s">
        <v>3</v>
      </c>
      <c r="E86" s="61" t="s">
        <v>4</v>
      </c>
      <c r="F86" s="61" t="s">
        <v>17</v>
      </c>
      <c r="G86" s="61" t="s">
        <v>5</v>
      </c>
      <c r="H86" s="62" t="s">
        <v>6</v>
      </c>
      <c r="I86" s="61" t="s">
        <v>7</v>
      </c>
      <c r="J86" s="61" t="s">
        <v>27</v>
      </c>
      <c r="K86" s="61" t="s">
        <v>8</v>
      </c>
      <c r="L86" s="61" t="s">
        <v>9</v>
      </c>
      <c r="M86" s="61" t="s">
        <v>467</v>
      </c>
      <c r="N86" s="61" t="s">
        <v>468</v>
      </c>
      <c r="O86" s="61" t="s">
        <v>10</v>
      </c>
      <c r="P86" s="75" t="s">
        <v>11</v>
      </c>
    </row>
    <row r="87" spans="1:16" x14ac:dyDescent="0.25">
      <c r="A87" s="69">
        <v>62</v>
      </c>
      <c r="B87" s="46">
        <v>2018021145</v>
      </c>
      <c r="C87" s="19" t="s">
        <v>431</v>
      </c>
      <c r="D87" s="47" t="s">
        <v>14</v>
      </c>
      <c r="E87" s="46">
        <v>3.68</v>
      </c>
      <c r="F87" s="46">
        <v>3</v>
      </c>
      <c r="G87" s="47">
        <v>25</v>
      </c>
      <c r="H87" s="48">
        <v>2000000</v>
      </c>
      <c r="I87" s="19">
        <f t="shared" ref="I87:I122" si="14">IF(E87&gt;3.9,10,IF(E87&gt;3.8,9,IF(E87&gt;3.7,8,IF(E87&gt;3.6,7,IF(E87&gt;3.5,6,IF(E87&gt;3.4,5,IF(E87&gt;3.3,4,IF(E87&gt;3.2,3,IF(E87&gt;3.1,2,IF(E87&gt;3,1))))))))))</f>
        <v>7</v>
      </c>
      <c r="J87" s="19">
        <f t="shared" ref="J87:J122" si="15">IF(G87&gt;45,10,IF(G87&gt;40,9,IF(G87&gt;35,8,IF(G87&gt;30,7,IF(G87&gt;25,6,IF(G87&gt;20,5,IF(G87&gt;15,4,IF(G87&gt;10,3,IF(G87&gt;5,2,1)))))))))</f>
        <v>5</v>
      </c>
      <c r="K87" s="19">
        <f t="shared" ref="K87:K122" si="16">IF(H87&lt;=500000,10,IF(H87&lt;=1000000,9,IF(H87&lt;=1500000,8,IF(H87&lt;=2000000,7,IF(H87&lt;=2500000,6,IF(H87&lt;=3000000,5,IF(H87&lt;=3500000,4,IF(H87&lt;=4000000,3,IF(H87&lt;=4500000,2,1)))))))))</f>
        <v>7</v>
      </c>
      <c r="L87" s="19">
        <f t="shared" ref="L87:L122" si="17">I87*0.5</f>
        <v>3.5</v>
      </c>
      <c r="M87" s="19">
        <f t="shared" ref="M87:M122" si="18">J87*0.4</f>
        <v>2</v>
      </c>
      <c r="N87" s="19">
        <f t="shared" ref="N87:N122" si="19">K87*0.1</f>
        <v>0.70000000000000007</v>
      </c>
      <c r="O87" s="19">
        <f t="shared" ref="O87:O122" si="20">L87+M87+N87</f>
        <v>6.2</v>
      </c>
      <c r="P87" s="76" t="s">
        <v>724</v>
      </c>
    </row>
    <row r="88" spans="1:16" x14ac:dyDescent="0.25">
      <c r="A88" s="69">
        <v>63</v>
      </c>
      <c r="B88" s="46">
        <v>2017020293</v>
      </c>
      <c r="C88" s="19" t="s">
        <v>386</v>
      </c>
      <c r="D88" s="47" t="s">
        <v>14</v>
      </c>
      <c r="E88" s="46">
        <v>3.69</v>
      </c>
      <c r="F88" s="46">
        <v>5</v>
      </c>
      <c r="G88" s="47">
        <v>24</v>
      </c>
      <c r="H88" s="48">
        <v>2000000</v>
      </c>
      <c r="I88" s="19">
        <f t="shared" si="14"/>
        <v>7</v>
      </c>
      <c r="J88" s="19">
        <f t="shared" si="15"/>
        <v>5</v>
      </c>
      <c r="K88" s="19">
        <f t="shared" si="16"/>
        <v>7</v>
      </c>
      <c r="L88" s="19">
        <f t="shared" si="17"/>
        <v>3.5</v>
      </c>
      <c r="M88" s="19">
        <f t="shared" si="18"/>
        <v>2</v>
      </c>
      <c r="N88" s="19">
        <f t="shared" si="19"/>
        <v>0.70000000000000007</v>
      </c>
      <c r="O88" s="19">
        <f t="shared" si="20"/>
        <v>6.2</v>
      </c>
      <c r="P88" s="76" t="s">
        <v>725</v>
      </c>
    </row>
    <row r="89" spans="1:16" x14ac:dyDescent="0.25">
      <c r="A89" s="69">
        <v>64</v>
      </c>
      <c r="B89" s="46">
        <v>2017020261</v>
      </c>
      <c r="C89" s="19" t="s">
        <v>222</v>
      </c>
      <c r="D89" s="47" t="s">
        <v>14</v>
      </c>
      <c r="E89" s="46">
        <v>3.8</v>
      </c>
      <c r="F89" s="46">
        <v>5</v>
      </c>
      <c r="G89" s="47">
        <v>16</v>
      </c>
      <c r="H89" s="48">
        <v>2500000</v>
      </c>
      <c r="I89" s="19">
        <f t="shared" si="14"/>
        <v>8</v>
      </c>
      <c r="J89" s="19">
        <f t="shared" si="15"/>
        <v>4</v>
      </c>
      <c r="K89" s="19">
        <f t="shared" si="16"/>
        <v>6</v>
      </c>
      <c r="L89" s="19">
        <f t="shared" si="17"/>
        <v>4</v>
      </c>
      <c r="M89" s="19">
        <f t="shared" si="18"/>
        <v>1.6</v>
      </c>
      <c r="N89" s="19">
        <f t="shared" si="19"/>
        <v>0.60000000000000009</v>
      </c>
      <c r="O89" s="19">
        <f t="shared" si="20"/>
        <v>6.1999999999999993</v>
      </c>
      <c r="P89" s="76" t="s">
        <v>726</v>
      </c>
    </row>
    <row r="90" spans="1:16" x14ac:dyDescent="0.25">
      <c r="A90" s="69">
        <v>65</v>
      </c>
      <c r="B90" s="46">
        <v>2018020128</v>
      </c>
      <c r="C90" s="19" t="s">
        <v>164</v>
      </c>
      <c r="D90" s="47" t="s">
        <v>14</v>
      </c>
      <c r="E90" s="46">
        <v>3.86</v>
      </c>
      <c r="F90" s="46">
        <v>3</v>
      </c>
      <c r="G90" s="47">
        <v>14</v>
      </c>
      <c r="H90" s="48">
        <v>3232500</v>
      </c>
      <c r="I90" s="19">
        <f t="shared" si="14"/>
        <v>9</v>
      </c>
      <c r="J90" s="19">
        <f t="shared" si="15"/>
        <v>3</v>
      </c>
      <c r="K90" s="19">
        <f t="shared" si="16"/>
        <v>4</v>
      </c>
      <c r="L90" s="19">
        <f t="shared" si="17"/>
        <v>4.5</v>
      </c>
      <c r="M90" s="19">
        <f t="shared" si="18"/>
        <v>1.2000000000000002</v>
      </c>
      <c r="N90" s="19">
        <f t="shared" si="19"/>
        <v>0.4</v>
      </c>
      <c r="O90" s="19">
        <f t="shared" si="20"/>
        <v>6.1000000000000005</v>
      </c>
      <c r="P90" s="76" t="s">
        <v>727</v>
      </c>
    </row>
    <row r="91" spans="1:16" x14ac:dyDescent="0.25">
      <c r="A91" s="69">
        <v>66</v>
      </c>
      <c r="B91" s="46">
        <v>2018020871</v>
      </c>
      <c r="C91" s="19" t="s">
        <v>477</v>
      </c>
      <c r="D91" s="47" t="s">
        <v>14</v>
      </c>
      <c r="E91" s="46">
        <v>4</v>
      </c>
      <c r="F91" s="46">
        <v>3</v>
      </c>
      <c r="G91" s="47">
        <v>4</v>
      </c>
      <c r="H91" s="48">
        <v>2000000</v>
      </c>
      <c r="I91" s="19">
        <f t="shared" si="14"/>
        <v>10</v>
      </c>
      <c r="J91" s="19">
        <f t="shared" si="15"/>
        <v>1</v>
      </c>
      <c r="K91" s="19">
        <f t="shared" si="16"/>
        <v>7</v>
      </c>
      <c r="L91" s="19">
        <f t="shared" si="17"/>
        <v>5</v>
      </c>
      <c r="M91" s="19">
        <f t="shared" si="18"/>
        <v>0.4</v>
      </c>
      <c r="N91" s="19">
        <f t="shared" si="19"/>
        <v>0.70000000000000007</v>
      </c>
      <c r="O91" s="19">
        <f t="shared" si="20"/>
        <v>6.1000000000000005</v>
      </c>
      <c r="P91" s="76" t="s">
        <v>728</v>
      </c>
    </row>
    <row r="92" spans="1:16" x14ac:dyDescent="0.25">
      <c r="A92" s="69">
        <v>67</v>
      </c>
      <c r="B92" s="46">
        <v>2016020420</v>
      </c>
      <c r="C92" s="19" t="s">
        <v>32</v>
      </c>
      <c r="D92" s="47" t="s">
        <v>14</v>
      </c>
      <c r="E92" s="46">
        <v>3.71</v>
      </c>
      <c r="F92" s="46">
        <v>7</v>
      </c>
      <c r="G92" s="47">
        <v>16</v>
      </c>
      <c r="H92" s="48">
        <v>2702792</v>
      </c>
      <c r="I92" s="19">
        <f t="shared" si="14"/>
        <v>8</v>
      </c>
      <c r="J92" s="19">
        <f t="shared" si="15"/>
        <v>4</v>
      </c>
      <c r="K92" s="19">
        <f t="shared" si="16"/>
        <v>5</v>
      </c>
      <c r="L92" s="19">
        <f t="shared" si="17"/>
        <v>4</v>
      </c>
      <c r="M92" s="19">
        <f t="shared" si="18"/>
        <v>1.6</v>
      </c>
      <c r="N92" s="19">
        <f t="shared" si="19"/>
        <v>0.5</v>
      </c>
      <c r="O92" s="19">
        <f t="shared" si="20"/>
        <v>6.1</v>
      </c>
      <c r="P92" s="76" t="s">
        <v>729</v>
      </c>
    </row>
    <row r="93" spans="1:16" x14ac:dyDescent="0.25">
      <c r="A93" s="69">
        <v>68</v>
      </c>
      <c r="B93" s="46">
        <v>2017020455</v>
      </c>
      <c r="C93" s="19" t="s">
        <v>455</v>
      </c>
      <c r="D93" s="47" t="s">
        <v>14</v>
      </c>
      <c r="E93" s="46">
        <v>3.68</v>
      </c>
      <c r="F93" s="46">
        <v>5</v>
      </c>
      <c r="G93" s="47">
        <v>22</v>
      </c>
      <c r="H93" s="48">
        <v>2500000</v>
      </c>
      <c r="I93" s="19">
        <f t="shared" si="14"/>
        <v>7</v>
      </c>
      <c r="J93" s="19">
        <f t="shared" si="15"/>
        <v>5</v>
      </c>
      <c r="K93" s="19">
        <f t="shared" si="16"/>
        <v>6</v>
      </c>
      <c r="L93" s="19">
        <f t="shared" si="17"/>
        <v>3.5</v>
      </c>
      <c r="M93" s="19">
        <f t="shared" si="18"/>
        <v>2</v>
      </c>
      <c r="N93" s="19">
        <f t="shared" si="19"/>
        <v>0.60000000000000009</v>
      </c>
      <c r="O93" s="19">
        <f t="shared" si="20"/>
        <v>6.1</v>
      </c>
      <c r="P93" s="76" t="s">
        <v>730</v>
      </c>
    </row>
    <row r="94" spans="1:16" x14ac:dyDescent="0.25">
      <c r="A94" s="69">
        <v>69</v>
      </c>
      <c r="B94" s="46">
        <v>2016020332</v>
      </c>
      <c r="C94" s="19" t="s">
        <v>20</v>
      </c>
      <c r="D94" s="47" t="s">
        <v>14</v>
      </c>
      <c r="E94" s="46">
        <v>3.67</v>
      </c>
      <c r="F94" s="46">
        <v>7</v>
      </c>
      <c r="G94" s="47">
        <v>22</v>
      </c>
      <c r="H94" s="48">
        <v>2500000</v>
      </c>
      <c r="I94" s="19">
        <f t="shared" si="14"/>
        <v>7</v>
      </c>
      <c r="J94" s="19">
        <f t="shared" si="15"/>
        <v>5</v>
      </c>
      <c r="K94" s="19">
        <f t="shared" si="16"/>
        <v>6</v>
      </c>
      <c r="L94" s="19">
        <f t="shared" si="17"/>
        <v>3.5</v>
      </c>
      <c r="M94" s="19">
        <f t="shared" si="18"/>
        <v>2</v>
      </c>
      <c r="N94" s="19">
        <f t="shared" si="19"/>
        <v>0.60000000000000009</v>
      </c>
      <c r="O94" s="19">
        <f t="shared" si="20"/>
        <v>6.1</v>
      </c>
      <c r="P94" s="76" t="s">
        <v>731</v>
      </c>
    </row>
    <row r="95" spans="1:16" x14ac:dyDescent="0.25">
      <c r="A95" s="69">
        <v>70</v>
      </c>
      <c r="B95" s="46">
        <v>2017020359</v>
      </c>
      <c r="C95" s="19" t="s">
        <v>236</v>
      </c>
      <c r="D95" s="47" t="s">
        <v>14</v>
      </c>
      <c r="E95" s="46">
        <v>3.76</v>
      </c>
      <c r="F95" s="46">
        <v>5</v>
      </c>
      <c r="G95" s="47">
        <v>16</v>
      </c>
      <c r="H95" s="48">
        <v>3000000</v>
      </c>
      <c r="I95" s="19">
        <f t="shared" si="14"/>
        <v>8</v>
      </c>
      <c r="J95" s="19">
        <f t="shared" si="15"/>
        <v>4</v>
      </c>
      <c r="K95" s="19">
        <f t="shared" si="16"/>
        <v>5</v>
      </c>
      <c r="L95" s="19">
        <f t="shared" si="17"/>
        <v>4</v>
      </c>
      <c r="M95" s="19">
        <f t="shared" si="18"/>
        <v>1.6</v>
      </c>
      <c r="N95" s="19">
        <f t="shared" si="19"/>
        <v>0.5</v>
      </c>
      <c r="O95" s="19">
        <f t="shared" si="20"/>
        <v>6.1</v>
      </c>
      <c r="P95" s="76" t="s">
        <v>732</v>
      </c>
    </row>
    <row r="96" spans="1:16" x14ac:dyDescent="0.25">
      <c r="A96" s="69">
        <v>71</v>
      </c>
      <c r="B96" s="46">
        <v>2016020341</v>
      </c>
      <c r="C96" s="19" t="s">
        <v>92</v>
      </c>
      <c r="D96" s="47" t="s">
        <v>14</v>
      </c>
      <c r="E96" s="46">
        <v>3.41</v>
      </c>
      <c r="F96" s="46">
        <v>7</v>
      </c>
      <c r="G96" s="47">
        <v>32</v>
      </c>
      <c r="H96" s="48">
        <v>2000000</v>
      </c>
      <c r="I96" s="19">
        <f t="shared" si="14"/>
        <v>5</v>
      </c>
      <c r="J96" s="19">
        <f t="shared" si="15"/>
        <v>7</v>
      </c>
      <c r="K96" s="19">
        <f t="shared" si="16"/>
        <v>7</v>
      </c>
      <c r="L96" s="19">
        <f t="shared" si="17"/>
        <v>2.5</v>
      </c>
      <c r="M96" s="19">
        <f t="shared" si="18"/>
        <v>2.8000000000000003</v>
      </c>
      <c r="N96" s="19">
        <f t="shared" si="19"/>
        <v>0.70000000000000007</v>
      </c>
      <c r="O96" s="19">
        <f t="shared" si="20"/>
        <v>6.0000000000000009</v>
      </c>
      <c r="P96" s="76" t="s">
        <v>733</v>
      </c>
    </row>
    <row r="97" spans="1:16" x14ac:dyDescent="0.25">
      <c r="A97" s="69">
        <v>72</v>
      </c>
      <c r="B97" s="46">
        <v>2018020677</v>
      </c>
      <c r="C97" s="19" t="s">
        <v>329</v>
      </c>
      <c r="D97" s="47" t="s">
        <v>14</v>
      </c>
      <c r="E97" s="46">
        <v>3.86</v>
      </c>
      <c r="F97" s="46">
        <v>3</v>
      </c>
      <c r="G97" s="47">
        <v>10</v>
      </c>
      <c r="H97" s="48">
        <v>2000000</v>
      </c>
      <c r="I97" s="19">
        <f t="shared" si="14"/>
        <v>9</v>
      </c>
      <c r="J97" s="19">
        <f t="shared" si="15"/>
        <v>2</v>
      </c>
      <c r="K97" s="19">
        <f t="shared" si="16"/>
        <v>7</v>
      </c>
      <c r="L97" s="19">
        <f t="shared" si="17"/>
        <v>4.5</v>
      </c>
      <c r="M97" s="19">
        <f t="shared" si="18"/>
        <v>0.8</v>
      </c>
      <c r="N97" s="19">
        <f t="shared" si="19"/>
        <v>0.70000000000000007</v>
      </c>
      <c r="O97" s="19">
        <f t="shared" si="20"/>
        <v>6</v>
      </c>
      <c r="P97" s="76" t="s">
        <v>734</v>
      </c>
    </row>
    <row r="98" spans="1:16" x14ac:dyDescent="0.25">
      <c r="A98" s="69">
        <v>73</v>
      </c>
      <c r="B98" s="46">
        <v>2016020102</v>
      </c>
      <c r="C98" s="19" t="s">
        <v>190</v>
      </c>
      <c r="D98" s="47" t="s">
        <v>14</v>
      </c>
      <c r="E98" s="46">
        <v>3.7</v>
      </c>
      <c r="F98" s="46">
        <v>7</v>
      </c>
      <c r="G98" s="47">
        <v>20</v>
      </c>
      <c r="H98" s="48">
        <v>1000000</v>
      </c>
      <c r="I98" s="19">
        <f t="shared" si="14"/>
        <v>7</v>
      </c>
      <c r="J98" s="19">
        <f t="shared" si="15"/>
        <v>4</v>
      </c>
      <c r="K98" s="19">
        <f t="shared" si="16"/>
        <v>9</v>
      </c>
      <c r="L98" s="19">
        <f t="shared" si="17"/>
        <v>3.5</v>
      </c>
      <c r="M98" s="19">
        <f t="shared" si="18"/>
        <v>1.6</v>
      </c>
      <c r="N98" s="19">
        <f t="shared" si="19"/>
        <v>0.9</v>
      </c>
      <c r="O98" s="19">
        <f t="shared" si="20"/>
        <v>6</v>
      </c>
      <c r="P98" s="76" t="s">
        <v>735</v>
      </c>
    </row>
    <row r="99" spans="1:16" x14ac:dyDescent="0.25">
      <c r="A99" s="69">
        <v>74</v>
      </c>
      <c r="B99" s="46">
        <v>2016020855</v>
      </c>
      <c r="C99" s="19" t="s">
        <v>78</v>
      </c>
      <c r="D99" s="47" t="s">
        <v>14</v>
      </c>
      <c r="E99" s="46">
        <v>3.64</v>
      </c>
      <c r="F99" s="46">
        <v>7</v>
      </c>
      <c r="G99" s="47">
        <v>17</v>
      </c>
      <c r="H99" s="48">
        <v>1000000</v>
      </c>
      <c r="I99" s="19">
        <f t="shared" si="14"/>
        <v>7</v>
      </c>
      <c r="J99" s="19">
        <f t="shared" si="15"/>
        <v>4</v>
      </c>
      <c r="K99" s="19">
        <f t="shared" si="16"/>
        <v>9</v>
      </c>
      <c r="L99" s="19">
        <f t="shared" si="17"/>
        <v>3.5</v>
      </c>
      <c r="M99" s="19">
        <f t="shared" si="18"/>
        <v>1.6</v>
      </c>
      <c r="N99" s="19">
        <f t="shared" si="19"/>
        <v>0.9</v>
      </c>
      <c r="O99" s="19">
        <f t="shared" si="20"/>
        <v>6</v>
      </c>
      <c r="P99" s="76" t="s">
        <v>736</v>
      </c>
    </row>
    <row r="100" spans="1:16" x14ac:dyDescent="0.25">
      <c r="A100" s="69">
        <v>75</v>
      </c>
      <c r="B100" s="46">
        <v>2016020467</v>
      </c>
      <c r="C100" s="19" t="s">
        <v>185</v>
      </c>
      <c r="D100" s="47" t="s">
        <v>14</v>
      </c>
      <c r="E100" s="46">
        <v>3.71</v>
      </c>
      <c r="F100" s="46">
        <v>7</v>
      </c>
      <c r="G100" s="47">
        <v>14</v>
      </c>
      <c r="H100" s="48">
        <v>2000000</v>
      </c>
      <c r="I100" s="19">
        <f t="shared" si="14"/>
        <v>8</v>
      </c>
      <c r="J100" s="19">
        <f t="shared" si="15"/>
        <v>3</v>
      </c>
      <c r="K100" s="19">
        <f t="shared" si="16"/>
        <v>7</v>
      </c>
      <c r="L100" s="19">
        <f t="shared" si="17"/>
        <v>4</v>
      </c>
      <c r="M100" s="19">
        <f t="shared" si="18"/>
        <v>1.2000000000000002</v>
      </c>
      <c r="N100" s="19">
        <f t="shared" si="19"/>
        <v>0.70000000000000007</v>
      </c>
      <c r="O100" s="19">
        <f t="shared" si="20"/>
        <v>5.9</v>
      </c>
      <c r="P100" s="76" t="s">
        <v>737</v>
      </c>
    </row>
    <row r="101" spans="1:16" x14ac:dyDescent="0.25">
      <c r="A101" s="69">
        <v>76</v>
      </c>
      <c r="B101" s="46">
        <v>2018020366</v>
      </c>
      <c r="C101" s="19" t="s">
        <v>327</v>
      </c>
      <c r="D101" s="47" t="s">
        <v>14</v>
      </c>
      <c r="E101" s="46">
        <v>3.77</v>
      </c>
      <c r="F101" s="46">
        <v>3</v>
      </c>
      <c r="G101" s="47">
        <v>12</v>
      </c>
      <c r="H101" s="48">
        <v>2000000</v>
      </c>
      <c r="I101" s="19">
        <f t="shared" si="14"/>
        <v>8</v>
      </c>
      <c r="J101" s="19">
        <f t="shared" si="15"/>
        <v>3</v>
      </c>
      <c r="K101" s="19">
        <f t="shared" si="16"/>
        <v>7</v>
      </c>
      <c r="L101" s="19">
        <f t="shared" si="17"/>
        <v>4</v>
      </c>
      <c r="M101" s="19">
        <f t="shared" si="18"/>
        <v>1.2000000000000002</v>
      </c>
      <c r="N101" s="19">
        <f t="shared" si="19"/>
        <v>0.70000000000000007</v>
      </c>
      <c r="O101" s="19">
        <f t="shared" si="20"/>
        <v>5.9</v>
      </c>
      <c r="P101" s="76" t="s">
        <v>738</v>
      </c>
    </row>
    <row r="102" spans="1:16" x14ac:dyDescent="0.25">
      <c r="A102" s="69">
        <v>77</v>
      </c>
      <c r="B102" s="46">
        <v>2018020583</v>
      </c>
      <c r="C102" s="19" t="s">
        <v>453</v>
      </c>
      <c r="D102" s="47" t="s">
        <v>14</v>
      </c>
      <c r="E102" s="46">
        <v>3.92</v>
      </c>
      <c r="F102" s="46">
        <v>8</v>
      </c>
      <c r="G102" s="47">
        <v>6</v>
      </c>
      <c r="H102" s="48">
        <v>5274900</v>
      </c>
      <c r="I102" s="19">
        <f t="shared" si="14"/>
        <v>10</v>
      </c>
      <c r="J102" s="19">
        <f t="shared" si="15"/>
        <v>2</v>
      </c>
      <c r="K102" s="19">
        <f t="shared" si="16"/>
        <v>1</v>
      </c>
      <c r="L102" s="19">
        <f t="shared" si="17"/>
        <v>5</v>
      </c>
      <c r="M102" s="19">
        <f t="shared" si="18"/>
        <v>0.8</v>
      </c>
      <c r="N102" s="19">
        <f t="shared" si="19"/>
        <v>0.1</v>
      </c>
      <c r="O102" s="19">
        <f t="shared" si="20"/>
        <v>5.8999999999999995</v>
      </c>
      <c r="P102" s="76" t="s">
        <v>739</v>
      </c>
    </row>
    <row r="103" spans="1:16" x14ac:dyDescent="0.25">
      <c r="A103" s="69">
        <v>78</v>
      </c>
      <c r="B103" s="46">
        <v>2018020151</v>
      </c>
      <c r="C103" s="19" t="s">
        <v>147</v>
      </c>
      <c r="D103" s="47" t="s">
        <v>14</v>
      </c>
      <c r="E103" s="46">
        <v>3.68</v>
      </c>
      <c r="F103" s="46">
        <v>3</v>
      </c>
      <c r="G103" s="47">
        <v>20</v>
      </c>
      <c r="H103" s="48">
        <v>2000000</v>
      </c>
      <c r="I103" s="19">
        <f t="shared" si="14"/>
        <v>7</v>
      </c>
      <c r="J103" s="19">
        <f t="shared" si="15"/>
        <v>4</v>
      </c>
      <c r="K103" s="19">
        <f t="shared" si="16"/>
        <v>7</v>
      </c>
      <c r="L103" s="19">
        <f t="shared" si="17"/>
        <v>3.5</v>
      </c>
      <c r="M103" s="19">
        <f t="shared" si="18"/>
        <v>1.6</v>
      </c>
      <c r="N103" s="19">
        <f t="shared" si="19"/>
        <v>0.70000000000000007</v>
      </c>
      <c r="O103" s="19">
        <f t="shared" si="20"/>
        <v>5.8</v>
      </c>
      <c r="P103" s="76" t="s">
        <v>740</v>
      </c>
    </row>
    <row r="104" spans="1:16" x14ac:dyDescent="0.25">
      <c r="A104" s="69">
        <v>79</v>
      </c>
      <c r="B104" s="46">
        <v>2017020028</v>
      </c>
      <c r="C104" s="19" t="s">
        <v>397</v>
      </c>
      <c r="D104" s="47" t="s">
        <v>14</v>
      </c>
      <c r="E104" s="46">
        <v>3.7</v>
      </c>
      <c r="F104" s="46">
        <v>5</v>
      </c>
      <c r="G104" s="47">
        <v>20</v>
      </c>
      <c r="H104" s="48">
        <v>2000000</v>
      </c>
      <c r="I104" s="19">
        <f t="shared" si="14"/>
        <v>7</v>
      </c>
      <c r="J104" s="19">
        <f t="shared" si="15"/>
        <v>4</v>
      </c>
      <c r="K104" s="19">
        <f t="shared" si="16"/>
        <v>7</v>
      </c>
      <c r="L104" s="19">
        <f t="shared" si="17"/>
        <v>3.5</v>
      </c>
      <c r="M104" s="19">
        <f t="shared" si="18"/>
        <v>1.6</v>
      </c>
      <c r="N104" s="19">
        <f t="shared" si="19"/>
        <v>0.70000000000000007</v>
      </c>
      <c r="O104" s="19">
        <f t="shared" si="20"/>
        <v>5.8</v>
      </c>
      <c r="P104" s="76" t="s">
        <v>741</v>
      </c>
    </row>
    <row r="105" spans="1:16" x14ac:dyDescent="0.25">
      <c r="A105" s="69">
        <v>80</v>
      </c>
      <c r="B105" s="46">
        <v>2016020254</v>
      </c>
      <c r="C105" s="19" t="s">
        <v>133</v>
      </c>
      <c r="D105" s="47" t="s">
        <v>14</v>
      </c>
      <c r="E105" s="46">
        <v>3.69</v>
      </c>
      <c r="F105" s="46">
        <v>7</v>
      </c>
      <c r="G105" s="47">
        <v>16</v>
      </c>
      <c r="H105" s="48">
        <v>2000000</v>
      </c>
      <c r="I105" s="19">
        <f t="shared" si="14"/>
        <v>7</v>
      </c>
      <c r="J105" s="19">
        <f t="shared" si="15"/>
        <v>4</v>
      </c>
      <c r="K105" s="19">
        <f t="shared" si="16"/>
        <v>7</v>
      </c>
      <c r="L105" s="19">
        <f t="shared" si="17"/>
        <v>3.5</v>
      </c>
      <c r="M105" s="19">
        <f t="shared" si="18"/>
        <v>1.6</v>
      </c>
      <c r="N105" s="19">
        <f t="shared" si="19"/>
        <v>0.70000000000000007</v>
      </c>
      <c r="O105" s="19">
        <f t="shared" si="20"/>
        <v>5.8</v>
      </c>
      <c r="P105" s="76" t="s">
        <v>742</v>
      </c>
    </row>
    <row r="106" spans="1:16" x14ac:dyDescent="0.25">
      <c r="A106" s="69">
        <v>81</v>
      </c>
      <c r="B106" s="46">
        <v>2017020554</v>
      </c>
      <c r="C106" s="19" t="s">
        <v>224</v>
      </c>
      <c r="D106" s="47" t="s">
        <v>14</v>
      </c>
      <c r="E106" s="46">
        <v>3.53</v>
      </c>
      <c r="F106" s="46">
        <v>5</v>
      </c>
      <c r="G106" s="47">
        <v>23</v>
      </c>
      <c r="H106" s="48">
        <v>1600000</v>
      </c>
      <c r="I106" s="19">
        <f t="shared" si="14"/>
        <v>6</v>
      </c>
      <c r="J106" s="19">
        <f t="shared" si="15"/>
        <v>5</v>
      </c>
      <c r="K106" s="19">
        <f t="shared" si="16"/>
        <v>7</v>
      </c>
      <c r="L106" s="19">
        <f t="shared" si="17"/>
        <v>3</v>
      </c>
      <c r="M106" s="19">
        <f t="shared" si="18"/>
        <v>2</v>
      </c>
      <c r="N106" s="19">
        <f t="shared" si="19"/>
        <v>0.70000000000000007</v>
      </c>
      <c r="O106" s="19">
        <f t="shared" si="20"/>
        <v>5.7</v>
      </c>
      <c r="P106" s="76" t="s">
        <v>743</v>
      </c>
    </row>
    <row r="107" spans="1:16" x14ac:dyDescent="0.25">
      <c r="A107" s="69">
        <v>82</v>
      </c>
      <c r="B107" s="46">
        <v>2018020303</v>
      </c>
      <c r="C107" s="19" t="s">
        <v>336</v>
      </c>
      <c r="D107" s="47" t="s">
        <v>14</v>
      </c>
      <c r="E107" s="46">
        <v>3.77</v>
      </c>
      <c r="F107" s="46">
        <v>3</v>
      </c>
      <c r="G107" s="47">
        <v>12</v>
      </c>
      <c r="H107" s="48">
        <v>3000000</v>
      </c>
      <c r="I107" s="19">
        <f t="shared" si="14"/>
        <v>8</v>
      </c>
      <c r="J107" s="19">
        <f t="shared" si="15"/>
        <v>3</v>
      </c>
      <c r="K107" s="19">
        <f t="shared" si="16"/>
        <v>5</v>
      </c>
      <c r="L107" s="19">
        <f t="shared" si="17"/>
        <v>4</v>
      </c>
      <c r="M107" s="19">
        <f t="shared" si="18"/>
        <v>1.2000000000000002</v>
      </c>
      <c r="N107" s="19">
        <f t="shared" si="19"/>
        <v>0.5</v>
      </c>
      <c r="O107" s="19">
        <f t="shared" si="20"/>
        <v>5.7</v>
      </c>
      <c r="P107" s="76" t="s">
        <v>744</v>
      </c>
    </row>
    <row r="108" spans="1:16" x14ac:dyDescent="0.25">
      <c r="A108" s="69">
        <v>83</v>
      </c>
      <c r="B108" s="46">
        <v>2018020209</v>
      </c>
      <c r="C108" s="19" t="s">
        <v>496</v>
      </c>
      <c r="D108" s="47" t="s">
        <v>14</v>
      </c>
      <c r="E108" s="46">
        <v>3.86</v>
      </c>
      <c r="F108" s="46">
        <v>3</v>
      </c>
      <c r="G108" s="47">
        <v>2</v>
      </c>
      <c r="H108" s="48">
        <v>1500000</v>
      </c>
      <c r="I108" s="19">
        <f t="shared" si="14"/>
        <v>9</v>
      </c>
      <c r="J108" s="19">
        <f t="shared" si="15"/>
        <v>1</v>
      </c>
      <c r="K108" s="19">
        <f t="shared" si="16"/>
        <v>8</v>
      </c>
      <c r="L108" s="19">
        <f t="shared" si="17"/>
        <v>4.5</v>
      </c>
      <c r="M108" s="19">
        <f t="shared" si="18"/>
        <v>0.4</v>
      </c>
      <c r="N108" s="19">
        <f t="shared" si="19"/>
        <v>0.8</v>
      </c>
      <c r="O108" s="19">
        <f t="shared" si="20"/>
        <v>5.7</v>
      </c>
      <c r="P108" s="76" t="s">
        <v>745</v>
      </c>
    </row>
    <row r="109" spans="1:16" x14ac:dyDescent="0.25">
      <c r="A109" s="69">
        <v>84</v>
      </c>
      <c r="B109" s="46">
        <v>2016020202</v>
      </c>
      <c r="C109" s="19" t="s">
        <v>287</v>
      </c>
      <c r="D109" s="47" t="s">
        <v>14</v>
      </c>
      <c r="E109" s="46">
        <v>3.43</v>
      </c>
      <c r="F109" s="46">
        <v>7</v>
      </c>
      <c r="G109" s="47">
        <v>28</v>
      </c>
      <c r="H109" s="48">
        <v>1500000</v>
      </c>
      <c r="I109" s="19">
        <f t="shared" si="14"/>
        <v>5</v>
      </c>
      <c r="J109" s="19">
        <f t="shared" si="15"/>
        <v>6</v>
      </c>
      <c r="K109" s="19">
        <f t="shared" si="16"/>
        <v>8</v>
      </c>
      <c r="L109" s="19">
        <f t="shared" si="17"/>
        <v>2.5</v>
      </c>
      <c r="M109" s="19">
        <f t="shared" si="18"/>
        <v>2.4000000000000004</v>
      </c>
      <c r="N109" s="19">
        <f t="shared" si="19"/>
        <v>0.8</v>
      </c>
      <c r="O109" s="19">
        <f t="shared" si="20"/>
        <v>5.7</v>
      </c>
      <c r="P109" s="76" t="s">
        <v>746</v>
      </c>
    </row>
    <row r="110" spans="1:16" x14ac:dyDescent="0.25">
      <c r="A110" s="69">
        <v>85</v>
      </c>
      <c r="B110" s="46">
        <v>2018020352</v>
      </c>
      <c r="C110" s="19" t="s">
        <v>264</v>
      </c>
      <c r="D110" s="47" t="s">
        <v>14</v>
      </c>
      <c r="E110" s="46">
        <v>3.55</v>
      </c>
      <c r="F110" s="46">
        <v>3</v>
      </c>
      <c r="G110" s="47">
        <v>24</v>
      </c>
      <c r="H110" s="48">
        <v>2000000</v>
      </c>
      <c r="I110" s="19">
        <f t="shared" si="14"/>
        <v>6</v>
      </c>
      <c r="J110" s="19">
        <f t="shared" si="15"/>
        <v>5</v>
      </c>
      <c r="K110" s="19">
        <f t="shared" si="16"/>
        <v>7</v>
      </c>
      <c r="L110" s="19">
        <f t="shared" si="17"/>
        <v>3</v>
      </c>
      <c r="M110" s="19">
        <f t="shared" si="18"/>
        <v>2</v>
      </c>
      <c r="N110" s="19">
        <f t="shared" si="19"/>
        <v>0.70000000000000007</v>
      </c>
      <c r="O110" s="19">
        <f t="shared" si="20"/>
        <v>5.7</v>
      </c>
      <c r="P110" s="76" t="s">
        <v>747</v>
      </c>
    </row>
    <row r="111" spans="1:16" x14ac:dyDescent="0.25">
      <c r="A111" s="69">
        <v>86</v>
      </c>
      <c r="B111" s="46">
        <v>2018020157</v>
      </c>
      <c r="C111" s="19" t="s">
        <v>419</v>
      </c>
      <c r="D111" s="47" t="s">
        <v>14</v>
      </c>
      <c r="E111" s="46">
        <v>3.55</v>
      </c>
      <c r="F111" s="46">
        <v>3</v>
      </c>
      <c r="G111" s="47">
        <v>22</v>
      </c>
      <c r="H111" s="48">
        <v>2000000</v>
      </c>
      <c r="I111" s="19">
        <f t="shared" si="14"/>
        <v>6</v>
      </c>
      <c r="J111" s="19">
        <f t="shared" si="15"/>
        <v>5</v>
      </c>
      <c r="K111" s="19">
        <f t="shared" si="16"/>
        <v>7</v>
      </c>
      <c r="L111" s="19">
        <f t="shared" si="17"/>
        <v>3</v>
      </c>
      <c r="M111" s="19">
        <f t="shared" si="18"/>
        <v>2</v>
      </c>
      <c r="N111" s="19">
        <f t="shared" si="19"/>
        <v>0.70000000000000007</v>
      </c>
      <c r="O111" s="19">
        <f t="shared" si="20"/>
        <v>5.7</v>
      </c>
      <c r="P111" s="76" t="s">
        <v>748</v>
      </c>
    </row>
    <row r="112" spans="1:16" x14ac:dyDescent="0.25">
      <c r="A112" s="69">
        <v>87</v>
      </c>
      <c r="B112" s="46">
        <v>2018020331</v>
      </c>
      <c r="C112" s="19" t="s">
        <v>300</v>
      </c>
      <c r="D112" s="47" t="s">
        <v>14</v>
      </c>
      <c r="E112" s="46">
        <v>3.73</v>
      </c>
      <c r="F112" s="46">
        <v>3</v>
      </c>
      <c r="G112" s="47">
        <v>6</v>
      </c>
      <c r="H112" s="48">
        <v>1000000</v>
      </c>
      <c r="I112" s="19">
        <f t="shared" si="14"/>
        <v>8</v>
      </c>
      <c r="J112" s="19">
        <f t="shared" si="15"/>
        <v>2</v>
      </c>
      <c r="K112" s="19">
        <f t="shared" si="16"/>
        <v>9</v>
      </c>
      <c r="L112" s="19">
        <f t="shared" si="17"/>
        <v>4</v>
      </c>
      <c r="M112" s="19">
        <f t="shared" si="18"/>
        <v>0.8</v>
      </c>
      <c r="N112" s="19">
        <f t="shared" si="19"/>
        <v>0.9</v>
      </c>
      <c r="O112" s="19">
        <f t="shared" si="20"/>
        <v>5.7</v>
      </c>
      <c r="P112" s="76" t="s">
        <v>749</v>
      </c>
    </row>
    <row r="113" spans="1:16" x14ac:dyDescent="0.25">
      <c r="A113" s="69">
        <v>88</v>
      </c>
      <c r="B113" s="46">
        <v>2016020029</v>
      </c>
      <c r="C113" s="19" t="s">
        <v>83</v>
      </c>
      <c r="D113" s="47" t="s">
        <v>14</v>
      </c>
      <c r="E113" s="46">
        <v>3.75</v>
      </c>
      <c r="F113" s="46">
        <v>7</v>
      </c>
      <c r="G113" s="47">
        <v>19</v>
      </c>
      <c r="H113" s="48">
        <v>7543600</v>
      </c>
      <c r="I113" s="19">
        <f t="shared" si="14"/>
        <v>8</v>
      </c>
      <c r="J113" s="19">
        <f t="shared" si="15"/>
        <v>4</v>
      </c>
      <c r="K113" s="19">
        <f t="shared" si="16"/>
        <v>1</v>
      </c>
      <c r="L113" s="19">
        <f t="shared" si="17"/>
        <v>4</v>
      </c>
      <c r="M113" s="19">
        <f t="shared" si="18"/>
        <v>1.6</v>
      </c>
      <c r="N113" s="19">
        <f t="shared" si="19"/>
        <v>0.1</v>
      </c>
      <c r="O113" s="19">
        <f t="shared" si="20"/>
        <v>5.6999999999999993</v>
      </c>
      <c r="P113" s="76" t="s">
        <v>750</v>
      </c>
    </row>
    <row r="114" spans="1:16" x14ac:dyDescent="0.25">
      <c r="A114" s="69">
        <v>89</v>
      </c>
      <c r="B114" s="46">
        <v>2017020866</v>
      </c>
      <c r="C114" s="19" t="s">
        <v>405</v>
      </c>
      <c r="D114" s="47" t="s">
        <v>14</v>
      </c>
      <c r="E114" s="46">
        <v>3.64</v>
      </c>
      <c r="F114" s="46">
        <v>5</v>
      </c>
      <c r="G114" s="47">
        <v>20</v>
      </c>
      <c r="H114" s="48">
        <v>2500000</v>
      </c>
      <c r="I114" s="19">
        <f t="shared" si="14"/>
        <v>7</v>
      </c>
      <c r="J114" s="19">
        <f t="shared" si="15"/>
        <v>4</v>
      </c>
      <c r="K114" s="19">
        <f t="shared" si="16"/>
        <v>6</v>
      </c>
      <c r="L114" s="19">
        <f t="shared" si="17"/>
        <v>3.5</v>
      </c>
      <c r="M114" s="19">
        <f t="shared" si="18"/>
        <v>1.6</v>
      </c>
      <c r="N114" s="19">
        <f t="shared" si="19"/>
        <v>0.60000000000000009</v>
      </c>
      <c r="O114" s="19">
        <f t="shared" si="20"/>
        <v>5.6999999999999993</v>
      </c>
      <c r="P114" s="76" t="s">
        <v>751</v>
      </c>
    </row>
    <row r="115" spans="1:16" x14ac:dyDescent="0.25">
      <c r="A115" s="69">
        <v>90</v>
      </c>
      <c r="B115" s="46">
        <v>2017020142</v>
      </c>
      <c r="C115" s="19" t="s">
        <v>260</v>
      </c>
      <c r="D115" s="47" t="s">
        <v>14</v>
      </c>
      <c r="E115" s="46">
        <v>3.67</v>
      </c>
      <c r="F115" s="46">
        <v>5</v>
      </c>
      <c r="G115" s="47">
        <v>14</v>
      </c>
      <c r="H115" s="48">
        <v>1000000</v>
      </c>
      <c r="I115" s="19">
        <f t="shared" si="14"/>
        <v>7</v>
      </c>
      <c r="J115" s="19">
        <f t="shared" si="15"/>
        <v>3</v>
      </c>
      <c r="K115" s="19">
        <f t="shared" si="16"/>
        <v>9</v>
      </c>
      <c r="L115" s="19">
        <f t="shared" si="17"/>
        <v>3.5</v>
      </c>
      <c r="M115" s="19">
        <f t="shared" si="18"/>
        <v>1.2000000000000002</v>
      </c>
      <c r="N115" s="19">
        <f t="shared" si="19"/>
        <v>0.9</v>
      </c>
      <c r="O115" s="19">
        <f t="shared" si="20"/>
        <v>5.6000000000000005</v>
      </c>
      <c r="P115" s="76" t="s">
        <v>752</v>
      </c>
    </row>
    <row r="116" spans="1:16" x14ac:dyDescent="0.25">
      <c r="A116" s="69">
        <v>91</v>
      </c>
      <c r="B116" s="46">
        <v>2017020015</v>
      </c>
      <c r="C116" s="19" t="s">
        <v>238</v>
      </c>
      <c r="D116" s="47" t="s">
        <v>14</v>
      </c>
      <c r="E116" s="46">
        <v>3.68</v>
      </c>
      <c r="F116" s="46">
        <v>5</v>
      </c>
      <c r="G116" s="47">
        <v>16</v>
      </c>
      <c r="H116" s="48">
        <v>3000000</v>
      </c>
      <c r="I116" s="19">
        <f t="shared" si="14"/>
        <v>7</v>
      </c>
      <c r="J116" s="19">
        <f t="shared" si="15"/>
        <v>4</v>
      </c>
      <c r="K116" s="19">
        <f t="shared" si="16"/>
        <v>5</v>
      </c>
      <c r="L116" s="19">
        <f t="shared" si="17"/>
        <v>3.5</v>
      </c>
      <c r="M116" s="19">
        <f t="shared" si="18"/>
        <v>1.6</v>
      </c>
      <c r="N116" s="19">
        <f t="shared" si="19"/>
        <v>0.5</v>
      </c>
      <c r="O116" s="19">
        <f t="shared" si="20"/>
        <v>5.6</v>
      </c>
      <c r="P116" s="76" t="s">
        <v>753</v>
      </c>
    </row>
    <row r="117" spans="1:16" x14ac:dyDescent="0.25">
      <c r="A117" s="69">
        <v>92</v>
      </c>
      <c r="B117" s="46">
        <v>2017021118</v>
      </c>
      <c r="C117" s="19" t="s">
        <v>311</v>
      </c>
      <c r="D117" s="47" t="s">
        <v>14</v>
      </c>
      <c r="E117" s="46">
        <v>3.51</v>
      </c>
      <c r="F117" s="46">
        <v>5</v>
      </c>
      <c r="G117" s="47">
        <v>16</v>
      </c>
      <c r="H117" s="48">
        <v>500000</v>
      </c>
      <c r="I117" s="19">
        <f t="shared" si="14"/>
        <v>6</v>
      </c>
      <c r="J117" s="19">
        <f t="shared" si="15"/>
        <v>4</v>
      </c>
      <c r="K117" s="19">
        <f t="shared" si="16"/>
        <v>10</v>
      </c>
      <c r="L117" s="19">
        <f t="shared" si="17"/>
        <v>3</v>
      </c>
      <c r="M117" s="19">
        <f t="shared" si="18"/>
        <v>1.6</v>
      </c>
      <c r="N117" s="19">
        <f t="shared" si="19"/>
        <v>1</v>
      </c>
      <c r="O117" s="19">
        <f t="shared" si="20"/>
        <v>5.6</v>
      </c>
      <c r="P117" s="76" t="s">
        <v>754</v>
      </c>
    </row>
    <row r="118" spans="1:16" x14ac:dyDescent="0.25">
      <c r="A118" s="69">
        <v>93</v>
      </c>
      <c r="B118" s="46">
        <v>2016020526</v>
      </c>
      <c r="C118" s="19" t="s">
        <v>102</v>
      </c>
      <c r="D118" s="47" t="s">
        <v>14</v>
      </c>
      <c r="E118" s="46">
        <v>3.59</v>
      </c>
      <c r="F118" s="46">
        <v>7</v>
      </c>
      <c r="G118" s="47">
        <v>22</v>
      </c>
      <c r="H118" s="48">
        <v>3000000</v>
      </c>
      <c r="I118" s="19">
        <f t="shared" si="14"/>
        <v>6</v>
      </c>
      <c r="J118" s="19">
        <f t="shared" si="15"/>
        <v>5</v>
      </c>
      <c r="K118" s="19">
        <f t="shared" si="16"/>
        <v>5</v>
      </c>
      <c r="L118" s="19">
        <f t="shared" si="17"/>
        <v>3</v>
      </c>
      <c r="M118" s="19">
        <f t="shared" si="18"/>
        <v>2</v>
      </c>
      <c r="N118" s="19">
        <f t="shared" si="19"/>
        <v>0.5</v>
      </c>
      <c r="O118" s="19">
        <f t="shared" si="20"/>
        <v>5.5</v>
      </c>
      <c r="P118" s="76" t="s">
        <v>755</v>
      </c>
    </row>
    <row r="119" spans="1:16" x14ac:dyDescent="0.25">
      <c r="A119" s="69">
        <v>94</v>
      </c>
      <c r="B119" s="46">
        <v>2016021284</v>
      </c>
      <c r="C119" s="19" t="s">
        <v>36</v>
      </c>
      <c r="D119" s="47" t="s">
        <v>14</v>
      </c>
      <c r="E119" s="46">
        <v>3.71</v>
      </c>
      <c r="F119" s="46">
        <v>7</v>
      </c>
      <c r="G119" s="47">
        <v>10</v>
      </c>
      <c r="H119" s="48">
        <v>2000000</v>
      </c>
      <c r="I119" s="19">
        <f t="shared" si="14"/>
        <v>8</v>
      </c>
      <c r="J119" s="19">
        <f t="shared" si="15"/>
        <v>2</v>
      </c>
      <c r="K119" s="19">
        <f t="shared" si="16"/>
        <v>7</v>
      </c>
      <c r="L119" s="19">
        <f t="shared" si="17"/>
        <v>4</v>
      </c>
      <c r="M119" s="19">
        <f t="shared" si="18"/>
        <v>0.8</v>
      </c>
      <c r="N119" s="19">
        <f t="shared" si="19"/>
        <v>0.70000000000000007</v>
      </c>
      <c r="O119" s="19">
        <f t="shared" si="20"/>
        <v>5.5</v>
      </c>
      <c r="P119" s="76" t="s">
        <v>756</v>
      </c>
    </row>
    <row r="120" spans="1:16" x14ac:dyDescent="0.25">
      <c r="A120" s="69">
        <v>95</v>
      </c>
      <c r="B120" s="46">
        <v>2018020794</v>
      </c>
      <c r="C120" s="19" t="s">
        <v>196</v>
      </c>
      <c r="D120" s="47" t="s">
        <v>14</v>
      </c>
      <c r="E120" s="46">
        <v>3.77</v>
      </c>
      <c r="F120" s="46">
        <v>3</v>
      </c>
      <c r="G120" s="47">
        <v>10</v>
      </c>
      <c r="H120" s="48">
        <v>2000000</v>
      </c>
      <c r="I120" s="19">
        <f t="shared" si="14"/>
        <v>8</v>
      </c>
      <c r="J120" s="19">
        <f t="shared" si="15"/>
        <v>2</v>
      </c>
      <c r="K120" s="19">
        <f t="shared" si="16"/>
        <v>7</v>
      </c>
      <c r="L120" s="19">
        <f t="shared" si="17"/>
        <v>4</v>
      </c>
      <c r="M120" s="19">
        <f t="shared" si="18"/>
        <v>0.8</v>
      </c>
      <c r="N120" s="19">
        <f t="shared" si="19"/>
        <v>0.70000000000000007</v>
      </c>
      <c r="O120" s="19">
        <f t="shared" si="20"/>
        <v>5.5</v>
      </c>
      <c r="P120" s="76" t="s">
        <v>757</v>
      </c>
    </row>
    <row r="121" spans="1:16" x14ac:dyDescent="0.25">
      <c r="A121" s="69">
        <v>96</v>
      </c>
      <c r="B121" s="46">
        <v>2016020798</v>
      </c>
      <c r="C121" s="19" t="s">
        <v>53</v>
      </c>
      <c r="D121" s="47" t="s">
        <v>14</v>
      </c>
      <c r="E121" s="46">
        <v>3.58</v>
      </c>
      <c r="F121" s="46">
        <v>7</v>
      </c>
      <c r="G121" s="47">
        <v>18</v>
      </c>
      <c r="H121" s="48">
        <v>1000000</v>
      </c>
      <c r="I121" s="19">
        <f t="shared" si="14"/>
        <v>6</v>
      </c>
      <c r="J121" s="19">
        <f t="shared" si="15"/>
        <v>4</v>
      </c>
      <c r="K121" s="19">
        <f t="shared" si="16"/>
        <v>9</v>
      </c>
      <c r="L121" s="19">
        <f t="shared" si="17"/>
        <v>3</v>
      </c>
      <c r="M121" s="19">
        <f t="shared" si="18"/>
        <v>1.6</v>
      </c>
      <c r="N121" s="19">
        <f t="shared" si="19"/>
        <v>0.9</v>
      </c>
      <c r="O121" s="19">
        <f t="shared" si="20"/>
        <v>5.5</v>
      </c>
      <c r="P121" s="76" t="s">
        <v>758</v>
      </c>
    </row>
    <row r="122" spans="1:16" ht="15.75" thickBot="1" x14ac:dyDescent="0.3">
      <c r="A122" s="70">
        <v>97</v>
      </c>
      <c r="B122" s="53">
        <v>2018020392</v>
      </c>
      <c r="C122" s="54" t="s">
        <v>256</v>
      </c>
      <c r="D122" s="55" t="s">
        <v>14</v>
      </c>
      <c r="E122" s="53">
        <v>3.77</v>
      </c>
      <c r="F122" s="53">
        <v>3</v>
      </c>
      <c r="G122" s="55">
        <v>8</v>
      </c>
      <c r="H122" s="56">
        <v>2088349</v>
      </c>
      <c r="I122" s="54">
        <f t="shared" si="14"/>
        <v>8</v>
      </c>
      <c r="J122" s="54">
        <f t="shared" si="15"/>
        <v>2</v>
      </c>
      <c r="K122" s="54">
        <f t="shared" si="16"/>
        <v>6</v>
      </c>
      <c r="L122" s="54">
        <f t="shared" si="17"/>
        <v>4</v>
      </c>
      <c r="M122" s="54">
        <f t="shared" si="18"/>
        <v>0.8</v>
      </c>
      <c r="N122" s="54">
        <f t="shared" si="19"/>
        <v>0.60000000000000009</v>
      </c>
      <c r="O122" s="54">
        <f t="shared" si="20"/>
        <v>5.4</v>
      </c>
      <c r="P122" s="77" t="s">
        <v>759</v>
      </c>
    </row>
    <row r="123" spans="1:16" x14ac:dyDescent="0.25">
      <c r="A123" s="28"/>
      <c r="B123" s="50"/>
      <c r="C123" s="52"/>
      <c r="D123" s="59"/>
      <c r="E123" s="50"/>
      <c r="F123" s="50"/>
      <c r="G123" s="59"/>
      <c r="H123" s="57"/>
      <c r="I123" s="52"/>
      <c r="J123" s="52"/>
      <c r="K123" s="52"/>
      <c r="L123" s="52"/>
      <c r="M123" s="52"/>
      <c r="N123" s="52"/>
      <c r="O123" s="52"/>
      <c r="P123" s="78"/>
    </row>
    <row r="124" spans="1:16" x14ac:dyDescent="0.25">
      <c r="A124" s="28"/>
      <c r="B124" s="50"/>
      <c r="C124" s="52"/>
      <c r="D124" s="59"/>
      <c r="E124" s="50"/>
      <c r="F124" s="50"/>
      <c r="G124" s="59"/>
      <c r="H124" s="57"/>
      <c r="I124" s="52"/>
      <c r="J124" s="52"/>
      <c r="K124" s="52"/>
      <c r="L124" s="52"/>
      <c r="M124" s="52"/>
      <c r="N124" s="52"/>
      <c r="O124" s="52"/>
      <c r="P124" s="78"/>
    </row>
    <row r="125" spans="1:16" ht="19.5" thickBot="1" x14ac:dyDescent="0.35">
      <c r="A125" s="72" t="s">
        <v>818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</row>
    <row r="126" spans="1:16" ht="45" x14ac:dyDescent="0.25">
      <c r="A126" s="60" t="s">
        <v>0</v>
      </c>
      <c r="B126" s="61" t="s">
        <v>1</v>
      </c>
      <c r="C126" s="61" t="s">
        <v>2</v>
      </c>
      <c r="D126" s="61" t="s">
        <v>3</v>
      </c>
      <c r="E126" s="61" t="s">
        <v>4</v>
      </c>
      <c r="F126" s="61" t="s">
        <v>17</v>
      </c>
      <c r="G126" s="61" t="s">
        <v>5</v>
      </c>
      <c r="H126" s="62" t="s">
        <v>6</v>
      </c>
      <c r="I126" s="61" t="s">
        <v>7</v>
      </c>
      <c r="J126" s="61" t="s">
        <v>27</v>
      </c>
      <c r="K126" s="61" t="s">
        <v>8</v>
      </c>
      <c r="L126" s="61" t="s">
        <v>9</v>
      </c>
      <c r="M126" s="61" t="s">
        <v>467</v>
      </c>
      <c r="N126" s="61" t="s">
        <v>468</v>
      </c>
      <c r="O126" s="61" t="s">
        <v>10</v>
      </c>
      <c r="P126" s="73" t="s">
        <v>11</v>
      </c>
    </row>
    <row r="127" spans="1:16" x14ac:dyDescent="0.25">
      <c r="A127" s="69">
        <v>98</v>
      </c>
      <c r="B127" s="46">
        <v>2018020332</v>
      </c>
      <c r="C127" s="19" t="s">
        <v>353</v>
      </c>
      <c r="D127" s="47" t="s">
        <v>14</v>
      </c>
      <c r="E127" s="46">
        <v>3.77</v>
      </c>
      <c r="F127" s="46">
        <v>3</v>
      </c>
      <c r="G127" s="47">
        <v>6</v>
      </c>
      <c r="H127" s="48">
        <v>2230849</v>
      </c>
      <c r="I127" s="19">
        <f t="shared" ref="I127:I163" si="21">IF(E127&gt;3.9,10,IF(E127&gt;3.8,9,IF(E127&gt;3.7,8,IF(E127&gt;3.6,7,IF(E127&gt;3.5,6,IF(E127&gt;3.4,5,IF(E127&gt;3.3,4,IF(E127&gt;3.2,3,IF(E127&gt;3.1,2,IF(E127&gt;3,1))))))))))</f>
        <v>8</v>
      </c>
      <c r="J127" s="19">
        <f t="shared" ref="J127:J163" si="22">IF(G127&gt;45,10,IF(G127&gt;40,9,IF(G127&gt;35,8,IF(G127&gt;30,7,IF(G127&gt;25,6,IF(G127&gt;20,5,IF(G127&gt;15,4,IF(G127&gt;10,3,IF(G127&gt;5,2,1)))))))))</f>
        <v>2</v>
      </c>
      <c r="K127" s="19">
        <f t="shared" ref="K127:K163" si="23">IF(H127&lt;=500000,10,IF(H127&lt;=1000000,9,IF(H127&lt;=1500000,8,IF(H127&lt;=2000000,7,IF(H127&lt;=2500000,6,IF(H127&lt;=3000000,5,IF(H127&lt;=3500000,4,IF(H127&lt;=4000000,3,IF(H127&lt;=4500000,2,1)))))))))</f>
        <v>6</v>
      </c>
      <c r="L127" s="19">
        <f t="shared" ref="L127:L163" si="24">I127*0.5</f>
        <v>4</v>
      </c>
      <c r="M127" s="19">
        <f t="shared" ref="M127:M163" si="25">J127*0.4</f>
        <v>0.8</v>
      </c>
      <c r="N127" s="19">
        <f t="shared" ref="N127:N163" si="26">K127*0.1</f>
        <v>0.60000000000000009</v>
      </c>
      <c r="O127" s="19">
        <f t="shared" ref="O127:O163" si="27">L127+M127+N127</f>
        <v>5.4</v>
      </c>
      <c r="P127" s="76" t="s">
        <v>760</v>
      </c>
    </row>
    <row r="128" spans="1:16" x14ac:dyDescent="0.25">
      <c r="A128" s="69">
        <v>99</v>
      </c>
      <c r="B128" s="46">
        <v>2017020012</v>
      </c>
      <c r="C128" s="19" t="s">
        <v>384</v>
      </c>
      <c r="D128" s="47" t="s">
        <v>14</v>
      </c>
      <c r="E128" s="46">
        <v>3.67</v>
      </c>
      <c r="F128" s="46">
        <v>5</v>
      </c>
      <c r="G128" s="47">
        <v>14</v>
      </c>
      <c r="H128" s="48">
        <v>2000000</v>
      </c>
      <c r="I128" s="19">
        <f t="shared" si="21"/>
        <v>7</v>
      </c>
      <c r="J128" s="19">
        <f t="shared" si="22"/>
        <v>3</v>
      </c>
      <c r="K128" s="19">
        <f t="shared" si="23"/>
        <v>7</v>
      </c>
      <c r="L128" s="19">
        <f t="shared" si="24"/>
        <v>3.5</v>
      </c>
      <c r="M128" s="19">
        <f t="shared" si="25"/>
        <v>1.2000000000000002</v>
      </c>
      <c r="N128" s="19">
        <f t="shared" si="26"/>
        <v>0.70000000000000007</v>
      </c>
      <c r="O128" s="19">
        <f t="shared" si="27"/>
        <v>5.4</v>
      </c>
      <c r="P128" s="76" t="s">
        <v>761</v>
      </c>
    </row>
    <row r="129" spans="1:16" x14ac:dyDescent="0.25">
      <c r="A129" s="69">
        <v>100</v>
      </c>
      <c r="B129" s="46">
        <v>2016020169</v>
      </c>
      <c r="C129" s="19" t="s">
        <v>169</v>
      </c>
      <c r="D129" s="47" t="s">
        <v>14</v>
      </c>
      <c r="E129" s="46">
        <v>3.64</v>
      </c>
      <c r="F129" s="46">
        <v>7</v>
      </c>
      <c r="G129" s="47">
        <v>14</v>
      </c>
      <c r="H129" s="48">
        <v>2100000</v>
      </c>
      <c r="I129" s="19">
        <f t="shared" si="21"/>
        <v>7</v>
      </c>
      <c r="J129" s="19">
        <f t="shared" si="22"/>
        <v>3</v>
      </c>
      <c r="K129" s="19">
        <f t="shared" si="23"/>
        <v>6</v>
      </c>
      <c r="L129" s="19">
        <f t="shared" si="24"/>
        <v>3.5</v>
      </c>
      <c r="M129" s="19">
        <f t="shared" si="25"/>
        <v>1.2000000000000002</v>
      </c>
      <c r="N129" s="19">
        <f t="shared" si="26"/>
        <v>0.60000000000000009</v>
      </c>
      <c r="O129" s="19">
        <f t="shared" si="27"/>
        <v>5.3000000000000007</v>
      </c>
      <c r="P129" s="76" t="s">
        <v>762</v>
      </c>
    </row>
    <row r="130" spans="1:16" x14ac:dyDescent="0.25">
      <c r="A130" s="69">
        <v>101</v>
      </c>
      <c r="B130" s="46">
        <v>2017020381</v>
      </c>
      <c r="C130" s="19" t="s">
        <v>258</v>
      </c>
      <c r="D130" s="47" t="s">
        <v>14</v>
      </c>
      <c r="E130" s="46">
        <v>3.65</v>
      </c>
      <c r="F130" s="46">
        <v>5</v>
      </c>
      <c r="G130" s="47">
        <v>12</v>
      </c>
      <c r="H130" s="48">
        <v>2500000</v>
      </c>
      <c r="I130" s="19">
        <f t="shared" si="21"/>
        <v>7</v>
      </c>
      <c r="J130" s="19">
        <f t="shared" si="22"/>
        <v>3</v>
      </c>
      <c r="K130" s="19">
        <f t="shared" si="23"/>
        <v>6</v>
      </c>
      <c r="L130" s="19">
        <f t="shared" si="24"/>
        <v>3.5</v>
      </c>
      <c r="M130" s="19">
        <f t="shared" si="25"/>
        <v>1.2000000000000002</v>
      </c>
      <c r="N130" s="19">
        <f t="shared" si="26"/>
        <v>0.60000000000000009</v>
      </c>
      <c r="O130" s="19">
        <f t="shared" si="27"/>
        <v>5.3000000000000007</v>
      </c>
      <c r="P130" s="76" t="s">
        <v>763</v>
      </c>
    </row>
    <row r="131" spans="1:16" x14ac:dyDescent="0.25">
      <c r="A131" s="69">
        <v>102</v>
      </c>
      <c r="B131" s="46">
        <v>2017020507</v>
      </c>
      <c r="C131" s="19" t="s">
        <v>380</v>
      </c>
      <c r="D131" s="47" t="s">
        <v>14</v>
      </c>
      <c r="E131" s="46">
        <v>3.52</v>
      </c>
      <c r="F131" s="46">
        <v>5</v>
      </c>
      <c r="G131" s="47">
        <v>18</v>
      </c>
      <c r="H131" s="48">
        <v>2000000</v>
      </c>
      <c r="I131" s="19">
        <f t="shared" si="21"/>
        <v>6</v>
      </c>
      <c r="J131" s="19">
        <f t="shared" si="22"/>
        <v>4</v>
      </c>
      <c r="K131" s="19">
        <f t="shared" si="23"/>
        <v>7</v>
      </c>
      <c r="L131" s="19">
        <f t="shared" si="24"/>
        <v>3</v>
      </c>
      <c r="M131" s="19">
        <f t="shared" si="25"/>
        <v>1.6</v>
      </c>
      <c r="N131" s="19">
        <f t="shared" si="26"/>
        <v>0.70000000000000007</v>
      </c>
      <c r="O131" s="19">
        <f t="shared" si="27"/>
        <v>5.3</v>
      </c>
      <c r="P131" s="76" t="s">
        <v>764</v>
      </c>
    </row>
    <row r="132" spans="1:16" x14ac:dyDescent="0.25">
      <c r="A132" s="69">
        <v>103</v>
      </c>
      <c r="B132" s="46">
        <v>2017020067</v>
      </c>
      <c r="C132" s="19" t="s">
        <v>43</v>
      </c>
      <c r="D132" s="47" t="s">
        <v>14</v>
      </c>
      <c r="E132" s="46">
        <v>3.69</v>
      </c>
      <c r="F132" s="46">
        <v>5</v>
      </c>
      <c r="G132" s="47">
        <v>12</v>
      </c>
      <c r="H132" s="48">
        <v>2750000</v>
      </c>
      <c r="I132" s="19">
        <f t="shared" si="21"/>
        <v>7</v>
      </c>
      <c r="J132" s="19">
        <f t="shared" si="22"/>
        <v>3</v>
      </c>
      <c r="K132" s="19">
        <f t="shared" si="23"/>
        <v>5</v>
      </c>
      <c r="L132" s="19">
        <f t="shared" si="24"/>
        <v>3.5</v>
      </c>
      <c r="M132" s="19">
        <f t="shared" si="25"/>
        <v>1.2000000000000002</v>
      </c>
      <c r="N132" s="19">
        <f t="shared" si="26"/>
        <v>0.5</v>
      </c>
      <c r="O132" s="19">
        <f t="shared" si="27"/>
        <v>5.2</v>
      </c>
      <c r="P132" s="76" t="s">
        <v>765</v>
      </c>
    </row>
    <row r="133" spans="1:16" x14ac:dyDescent="0.25">
      <c r="A133" s="69">
        <v>104</v>
      </c>
      <c r="B133" s="46">
        <v>2017020385</v>
      </c>
      <c r="C133" s="19" t="s">
        <v>277</v>
      </c>
      <c r="D133" s="47" t="s">
        <v>14</v>
      </c>
      <c r="E133" s="46">
        <v>3.67</v>
      </c>
      <c r="F133" s="46">
        <v>5</v>
      </c>
      <c r="G133" s="47">
        <v>12</v>
      </c>
      <c r="H133" s="48">
        <v>2800000</v>
      </c>
      <c r="I133" s="19">
        <f t="shared" si="21"/>
        <v>7</v>
      </c>
      <c r="J133" s="19">
        <f t="shared" si="22"/>
        <v>3</v>
      </c>
      <c r="K133" s="19">
        <f t="shared" si="23"/>
        <v>5</v>
      </c>
      <c r="L133" s="19">
        <f t="shared" si="24"/>
        <v>3.5</v>
      </c>
      <c r="M133" s="19">
        <f t="shared" si="25"/>
        <v>1.2000000000000002</v>
      </c>
      <c r="N133" s="19">
        <f t="shared" si="26"/>
        <v>0.5</v>
      </c>
      <c r="O133" s="19">
        <f t="shared" si="27"/>
        <v>5.2</v>
      </c>
      <c r="P133" s="76" t="s">
        <v>766</v>
      </c>
    </row>
    <row r="134" spans="1:16" x14ac:dyDescent="0.25">
      <c r="A134" s="69">
        <v>105</v>
      </c>
      <c r="B134" s="46">
        <v>2018020019</v>
      </c>
      <c r="C134" s="19" t="s">
        <v>423</v>
      </c>
      <c r="D134" s="47" t="s">
        <v>14</v>
      </c>
      <c r="E134" s="46">
        <v>3.68</v>
      </c>
      <c r="F134" s="46">
        <v>3</v>
      </c>
      <c r="G134" s="47">
        <v>14</v>
      </c>
      <c r="H134" s="48">
        <v>2817000</v>
      </c>
      <c r="I134" s="19">
        <f t="shared" si="21"/>
        <v>7</v>
      </c>
      <c r="J134" s="19">
        <f t="shared" si="22"/>
        <v>3</v>
      </c>
      <c r="K134" s="19">
        <f t="shared" si="23"/>
        <v>5</v>
      </c>
      <c r="L134" s="19">
        <f t="shared" si="24"/>
        <v>3.5</v>
      </c>
      <c r="M134" s="19">
        <f t="shared" si="25"/>
        <v>1.2000000000000002</v>
      </c>
      <c r="N134" s="19">
        <f t="shared" si="26"/>
        <v>0.5</v>
      </c>
      <c r="O134" s="19">
        <f t="shared" si="27"/>
        <v>5.2</v>
      </c>
      <c r="P134" s="76" t="s">
        <v>767</v>
      </c>
    </row>
    <row r="135" spans="1:16" x14ac:dyDescent="0.25">
      <c r="A135" s="69">
        <v>106</v>
      </c>
      <c r="B135" s="46">
        <v>2018020655</v>
      </c>
      <c r="C135" s="19" t="s">
        <v>340</v>
      </c>
      <c r="D135" s="47" t="s">
        <v>14</v>
      </c>
      <c r="E135" s="46">
        <v>3.77</v>
      </c>
      <c r="F135" s="46">
        <v>3</v>
      </c>
      <c r="G135" s="47">
        <v>6</v>
      </c>
      <c r="H135" s="48">
        <v>3150500</v>
      </c>
      <c r="I135" s="19">
        <f t="shared" si="21"/>
        <v>8</v>
      </c>
      <c r="J135" s="19">
        <f t="shared" si="22"/>
        <v>2</v>
      </c>
      <c r="K135" s="19">
        <f t="shared" si="23"/>
        <v>4</v>
      </c>
      <c r="L135" s="19">
        <f t="shared" si="24"/>
        <v>4</v>
      </c>
      <c r="M135" s="19">
        <f t="shared" si="25"/>
        <v>0.8</v>
      </c>
      <c r="N135" s="19">
        <f t="shared" si="26"/>
        <v>0.4</v>
      </c>
      <c r="O135" s="19">
        <f t="shared" si="27"/>
        <v>5.2</v>
      </c>
      <c r="P135" s="76" t="s">
        <v>768</v>
      </c>
    </row>
    <row r="136" spans="1:16" x14ac:dyDescent="0.25">
      <c r="A136" s="69">
        <v>107</v>
      </c>
      <c r="B136" s="46">
        <v>2016020516</v>
      </c>
      <c r="C136" s="19" t="s">
        <v>125</v>
      </c>
      <c r="D136" s="47" t="s">
        <v>14</v>
      </c>
      <c r="E136" s="46">
        <v>3.62</v>
      </c>
      <c r="F136" s="46">
        <v>7</v>
      </c>
      <c r="G136" s="47">
        <v>12</v>
      </c>
      <c r="H136" s="48">
        <v>3000000</v>
      </c>
      <c r="I136" s="19">
        <f t="shared" si="21"/>
        <v>7</v>
      </c>
      <c r="J136" s="19">
        <f t="shared" si="22"/>
        <v>3</v>
      </c>
      <c r="K136" s="19">
        <f t="shared" si="23"/>
        <v>5</v>
      </c>
      <c r="L136" s="19">
        <f t="shared" si="24"/>
        <v>3.5</v>
      </c>
      <c r="M136" s="19">
        <f t="shared" si="25"/>
        <v>1.2000000000000002</v>
      </c>
      <c r="N136" s="19">
        <f t="shared" si="26"/>
        <v>0.5</v>
      </c>
      <c r="O136" s="19">
        <f t="shared" si="27"/>
        <v>5.2</v>
      </c>
      <c r="P136" s="76" t="s">
        <v>769</v>
      </c>
    </row>
    <row r="137" spans="1:16" x14ac:dyDescent="0.25">
      <c r="A137" s="69">
        <v>108</v>
      </c>
      <c r="B137" s="46">
        <v>2016020134</v>
      </c>
      <c r="C137" s="19" t="s">
        <v>140</v>
      </c>
      <c r="D137" s="47" t="s">
        <v>14</v>
      </c>
      <c r="E137" s="46">
        <v>3.7</v>
      </c>
      <c r="F137" s="46">
        <v>7</v>
      </c>
      <c r="G137" s="47">
        <v>16</v>
      </c>
      <c r="H137" s="48">
        <v>6911900</v>
      </c>
      <c r="I137" s="19">
        <f t="shared" si="21"/>
        <v>7</v>
      </c>
      <c r="J137" s="19">
        <f t="shared" si="22"/>
        <v>4</v>
      </c>
      <c r="K137" s="19">
        <f t="shared" si="23"/>
        <v>1</v>
      </c>
      <c r="L137" s="19">
        <f t="shared" si="24"/>
        <v>3.5</v>
      </c>
      <c r="M137" s="19">
        <f t="shared" si="25"/>
        <v>1.6</v>
      </c>
      <c r="N137" s="19">
        <f t="shared" si="26"/>
        <v>0.1</v>
      </c>
      <c r="O137" s="19">
        <f t="shared" si="27"/>
        <v>5.1999999999999993</v>
      </c>
      <c r="P137" s="76" t="s">
        <v>770</v>
      </c>
    </row>
    <row r="138" spans="1:16" x14ac:dyDescent="0.25">
      <c r="A138" s="69">
        <v>109</v>
      </c>
      <c r="B138" s="46">
        <v>2018020095</v>
      </c>
      <c r="C138" s="19" t="s">
        <v>421</v>
      </c>
      <c r="D138" s="47" t="s">
        <v>14</v>
      </c>
      <c r="E138" s="46">
        <v>3.55</v>
      </c>
      <c r="F138" s="46">
        <v>3</v>
      </c>
      <c r="G138" s="47">
        <v>16</v>
      </c>
      <c r="H138" s="48">
        <v>2214700</v>
      </c>
      <c r="I138" s="19">
        <f t="shared" si="21"/>
        <v>6</v>
      </c>
      <c r="J138" s="19">
        <f t="shared" si="22"/>
        <v>4</v>
      </c>
      <c r="K138" s="19">
        <f t="shared" si="23"/>
        <v>6</v>
      </c>
      <c r="L138" s="19">
        <f t="shared" si="24"/>
        <v>3</v>
      </c>
      <c r="M138" s="19">
        <f t="shared" si="25"/>
        <v>1.6</v>
      </c>
      <c r="N138" s="19">
        <f t="shared" si="26"/>
        <v>0.60000000000000009</v>
      </c>
      <c r="O138" s="19">
        <f t="shared" si="27"/>
        <v>5.1999999999999993</v>
      </c>
      <c r="P138" s="76" t="s">
        <v>771</v>
      </c>
    </row>
    <row r="139" spans="1:16" x14ac:dyDescent="0.25">
      <c r="A139" s="69">
        <v>110</v>
      </c>
      <c r="B139" s="46">
        <v>2018021017</v>
      </c>
      <c r="C139" s="19" t="s">
        <v>395</v>
      </c>
      <c r="D139" s="47" t="s">
        <v>14</v>
      </c>
      <c r="E139" s="46">
        <v>3.68</v>
      </c>
      <c r="F139" s="46">
        <v>3</v>
      </c>
      <c r="G139" s="47">
        <v>6</v>
      </c>
      <c r="H139" s="48">
        <v>1500000</v>
      </c>
      <c r="I139" s="19">
        <f t="shared" si="21"/>
        <v>7</v>
      </c>
      <c r="J139" s="19">
        <f t="shared" si="22"/>
        <v>2</v>
      </c>
      <c r="K139" s="19">
        <f t="shared" si="23"/>
        <v>8</v>
      </c>
      <c r="L139" s="19">
        <f t="shared" si="24"/>
        <v>3.5</v>
      </c>
      <c r="M139" s="19">
        <f t="shared" si="25"/>
        <v>0.8</v>
      </c>
      <c r="N139" s="19">
        <f t="shared" si="26"/>
        <v>0.8</v>
      </c>
      <c r="O139" s="19">
        <f t="shared" si="27"/>
        <v>5.0999999999999996</v>
      </c>
      <c r="P139" s="76" t="s">
        <v>772</v>
      </c>
    </row>
    <row r="140" spans="1:16" x14ac:dyDescent="0.25">
      <c r="A140" s="69">
        <v>111</v>
      </c>
      <c r="B140" s="46">
        <v>2017020104</v>
      </c>
      <c r="C140" s="19" t="s">
        <v>254</v>
      </c>
      <c r="D140" s="47" t="s">
        <v>14</v>
      </c>
      <c r="E140" s="46">
        <v>3.53</v>
      </c>
      <c r="F140" s="46">
        <v>5</v>
      </c>
      <c r="G140" s="47">
        <v>18</v>
      </c>
      <c r="H140" s="48">
        <v>3500000</v>
      </c>
      <c r="I140" s="19">
        <f t="shared" si="21"/>
        <v>6</v>
      </c>
      <c r="J140" s="19">
        <f t="shared" si="22"/>
        <v>4</v>
      </c>
      <c r="K140" s="19">
        <f t="shared" si="23"/>
        <v>4</v>
      </c>
      <c r="L140" s="19">
        <f t="shared" si="24"/>
        <v>3</v>
      </c>
      <c r="M140" s="19">
        <f t="shared" si="25"/>
        <v>1.6</v>
      </c>
      <c r="N140" s="19">
        <f t="shared" si="26"/>
        <v>0.4</v>
      </c>
      <c r="O140" s="19">
        <f t="shared" si="27"/>
        <v>5</v>
      </c>
      <c r="P140" s="76" t="s">
        <v>773</v>
      </c>
    </row>
    <row r="141" spans="1:16" x14ac:dyDescent="0.25">
      <c r="A141" s="69">
        <v>112</v>
      </c>
      <c r="B141" s="46">
        <v>2016021325</v>
      </c>
      <c r="C141" s="19" t="s">
        <v>159</v>
      </c>
      <c r="D141" s="47" t="s">
        <v>14</v>
      </c>
      <c r="E141" s="46">
        <v>3.66</v>
      </c>
      <c r="F141" s="46">
        <v>7</v>
      </c>
      <c r="G141" s="47">
        <v>12</v>
      </c>
      <c r="H141" s="48">
        <v>4000000</v>
      </c>
      <c r="I141" s="19">
        <f t="shared" si="21"/>
        <v>7</v>
      </c>
      <c r="J141" s="19">
        <f t="shared" si="22"/>
        <v>3</v>
      </c>
      <c r="K141" s="19">
        <f t="shared" si="23"/>
        <v>3</v>
      </c>
      <c r="L141" s="19">
        <f t="shared" si="24"/>
        <v>3.5</v>
      </c>
      <c r="M141" s="19">
        <f t="shared" si="25"/>
        <v>1.2000000000000002</v>
      </c>
      <c r="N141" s="19">
        <f t="shared" si="26"/>
        <v>0.30000000000000004</v>
      </c>
      <c r="O141" s="19">
        <f t="shared" si="27"/>
        <v>5</v>
      </c>
      <c r="P141" s="76" t="s">
        <v>774</v>
      </c>
    </row>
    <row r="142" spans="1:16" x14ac:dyDescent="0.25">
      <c r="A142" s="69">
        <v>113</v>
      </c>
      <c r="B142" s="46">
        <v>2018020592</v>
      </c>
      <c r="C142" s="19" t="s">
        <v>376</v>
      </c>
      <c r="D142" s="47" t="s">
        <v>14</v>
      </c>
      <c r="E142" s="46">
        <v>3.64</v>
      </c>
      <c r="F142" s="46">
        <v>3</v>
      </c>
      <c r="G142" s="47">
        <v>6</v>
      </c>
      <c r="H142" s="48">
        <v>1600000</v>
      </c>
      <c r="I142" s="19">
        <f t="shared" si="21"/>
        <v>7</v>
      </c>
      <c r="J142" s="19">
        <f t="shared" si="22"/>
        <v>2</v>
      </c>
      <c r="K142" s="19">
        <f t="shared" si="23"/>
        <v>7</v>
      </c>
      <c r="L142" s="19">
        <f t="shared" si="24"/>
        <v>3.5</v>
      </c>
      <c r="M142" s="19">
        <f t="shared" si="25"/>
        <v>0.8</v>
      </c>
      <c r="N142" s="19">
        <f t="shared" si="26"/>
        <v>0.70000000000000007</v>
      </c>
      <c r="O142" s="19">
        <f t="shared" si="27"/>
        <v>5</v>
      </c>
      <c r="P142" s="76" t="s">
        <v>775</v>
      </c>
    </row>
    <row r="143" spans="1:16" x14ac:dyDescent="0.25">
      <c r="A143" s="69">
        <v>114</v>
      </c>
      <c r="B143" s="46">
        <v>2016021046</v>
      </c>
      <c r="C143" s="19" t="s">
        <v>86</v>
      </c>
      <c r="D143" s="47" t="s">
        <v>14</v>
      </c>
      <c r="E143" s="46">
        <v>3.6</v>
      </c>
      <c r="F143" s="46">
        <v>7</v>
      </c>
      <c r="G143" s="47">
        <v>12</v>
      </c>
      <c r="H143" s="48">
        <v>1500000</v>
      </c>
      <c r="I143" s="19">
        <f t="shared" si="21"/>
        <v>6</v>
      </c>
      <c r="J143" s="19">
        <f t="shared" si="22"/>
        <v>3</v>
      </c>
      <c r="K143" s="19">
        <f t="shared" si="23"/>
        <v>8</v>
      </c>
      <c r="L143" s="19">
        <f t="shared" si="24"/>
        <v>3</v>
      </c>
      <c r="M143" s="19">
        <f t="shared" si="25"/>
        <v>1.2000000000000002</v>
      </c>
      <c r="N143" s="19">
        <f t="shared" si="26"/>
        <v>0.8</v>
      </c>
      <c r="O143" s="19">
        <f t="shared" si="27"/>
        <v>5</v>
      </c>
      <c r="P143" s="76" t="s">
        <v>776</v>
      </c>
    </row>
    <row r="144" spans="1:16" x14ac:dyDescent="0.25">
      <c r="A144" s="69">
        <v>115</v>
      </c>
      <c r="B144" s="46">
        <v>2018020602</v>
      </c>
      <c r="C144" s="19" t="s">
        <v>441</v>
      </c>
      <c r="D144" s="47" t="s">
        <v>14</v>
      </c>
      <c r="E144" s="46">
        <v>3.64</v>
      </c>
      <c r="F144" s="46">
        <v>3</v>
      </c>
      <c r="G144" s="47">
        <v>6</v>
      </c>
      <c r="H144" s="48">
        <v>2000000</v>
      </c>
      <c r="I144" s="19">
        <f t="shared" si="21"/>
        <v>7</v>
      </c>
      <c r="J144" s="19">
        <f t="shared" si="22"/>
        <v>2</v>
      </c>
      <c r="K144" s="19">
        <f t="shared" si="23"/>
        <v>7</v>
      </c>
      <c r="L144" s="19">
        <f t="shared" si="24"/>
        <v>3.5</v>
      </c>
      <c r="M144" s="19">
        <f t="shared" si="25"/>
        <v>0.8</v>
      </c>
      <c r="N144" s="19">
        <f t="shared" si="26"/>
        <v>0.70000000000000007</v>
      </c>
      <c r="O144" s="19">
        <f t="shared" si="27"/>
        <v>5</v>
      </c>
      <c r="P144" s="76" t="s">
        <v>777</v>
      </c>
    </row>
    <row r="145" spans="1:16" x14ac:dyDescent="0.25">
      <c r="A145" s="69">
        <v>116</v>
      </c>
      <c r="B145" s="46">
        <v>2018020360</v>
      </c>
      <c r="C145" s="19" t="s">
        <v>445</v>
      </c>
      <c r="D145" s="47" t="s">
        <v>14</v>
      </c>
      <c r="E145" s="46">
        <v>3.64</v>
      </c>
      <c r="F145" s="46">
        <v>3</v>
      </c>
      <c r="G145" s="47">
        <v>10</v>
      </c>
      <c r="H145" s="48">
        <v>2500000</v>
      </c>
      <c r="I145" s="19">
        <f t="shared" si="21"/>
        <v>7</v>
      </c>
      <c r="J145" s="19">
        <f t="shared" si="22"/>
        <v>2</v>
      </c>
      <c r="K145" s="19">
        <f t="shared" si="23"/>
        <v>6</v>
      </c>
      <c r="L145" s="19">
        <f t="shared" si="24"/>
        <v>3.5</v>
      </c>
      <c r="M145" s="19">
        <f t="shared" si="25"/>
        <v>0.8</v>
      </c>
      <c r="N145" s="19">
        <f t="shared" si="26"/>
        <v>0.60000000000000009</v>
      </c>
      <c r="O145" s="19">
        <f t="shared" si="27"/>
        <v>4.9000000000000004</v>
      </c>
      <c r="P145" s="76" t="s">
        <v>778</v>
      </c>
    </row>
    <row r="146" spans="1:16" x14ac:dyDescent="0.25">
      <c r="A146" s="69">
        <v>117</v>
      </c>
      <c r="B146" s="46">
        <v>2018020752</v>
      </c>
      <c r="C146" s="19" t="s">
        <v>215</v>
      </c>
      <c r="D146" s="47" t="s">
        <v>14</v>
      </c>
      <c r="E146" s="46">
        <v>3.55</v>
      </c>
      <c r="F146" s="46">
        <v>3</v>
      </c>
      <c r="G146" s="47">
        <v>12</v>
      </c>
      <c r="H146" s="48">
        <v>2200000</v>
      </c>
      <c r="I146" s="19">
        <f t="shared" si="21"/>
        <v>6</v>
      </c>
      <c r="J146" s="19">
        <f t="shared" si="22"/>
        <v>3</v>
      </c>
      <c r="K146" s="19">
        <f t="shared" si="23"/>
        <v>6</v>
      </c>
      <c r="L146" s="19">
        <f t="shared" si="24"/>
        <v>3</v>
      </c>
      <c r="M146" s="19">
        <f t="shared" si="25"/>
        <v>1.2000000000000002</v>
      </c>
      <c r="N146" s="19">
        <f t="shared" si="26"/>
        <v>0.60000000000000009</v>
      </c>
      <c r="O146" s="19">
        <f t="shared" si="27"/>
        <v>4.8000000000000007</v>
      </c>
      <c r="P146" s="76" t="s">
        <v>779</v>
      </c>
    </row>
    <row r="147" spans="1:16" x14ac:dyDescent="0.25">
      <c r="A147" s="69">
        <v>118</v>
      </c>
      <c r="B147" s="46">
        <v>2016020440</v>
      </c>
      <c r="C147" s="19" t="s">
        <v>13</v>
      </c>
      <c r="D147" s="47" t="s">
        <v>14</v>
      </c>
      <c r="E147" s="46">
        <v>3.58</v>
      </c>
      <c r="F147" s="46">
        <v>7</v>
      </c>
      <c r="G147" s="47">
        <v>14</v>
      </c>
      <c r="H147" s="48">
        <v>2500000</v>
      </c>
      <c r="I147" s="19">
        <f t="shared" si="21"/>
        <v>6</v>
      </c>
      <c r="J147" s="19">
        <f t="shared" si="22"/>
        <v>3</v>
      </c>
      <c r="K147" s="19">
        <f t="shared" si="23"/>
        <v>6</v>
      </c>
      <c r="L147" s="19">
        <f t="shared" si="24"/>
        <v>3</v>
      </c>
      <c r="M147" s="19">
        <f t="shared" si="25"/>
        <v>1.2000000000000002</v>
      </c>
      <c r="N147" s="19">
        <f t="shared" si="26"/>
        <v>0.60000000000000009</v>
      </c>
      <c r="O147" s="19">
        <f t="shared" si="27"/>
        <v>4.8000000000000007</v>
      </c>
      <c r="P147" s="76" t="s">
        <v>780</v>
      </c>
    </row>
    <row r="148" spans="1:16" x14ac:dyDescent="0.25">
      <c r="A148" s="69">
        <v>119</v>
      </c>
      <c r="B148" s="46">
        <v>2018020908</v>
      </c>
      <c r="C148" s="19" t="s">
        <v>481</v>
      </c>
      <c r="D148" s="47" t="s">
        <v>14</v>
      </c>
      <c r="E148" s="46">
        <v>3.7</v>
      </c>
      <c r="F148" s="46">
        <v>3</v>
      </c>
      <c r="G148" s="47">
        <v>10</v>
      </c>
      <c r="H148" s="48">
        <v>3000000</v>
      </c>
      <c r="I148" s="19">
        <f t="shared" si="21"/>
        <v>7</v>
      </c>
      <c r="J148" s="19">
        <f t="shared" si="22"/>
        <v>2</v>
      </c>
      <c r="K148" s="19">
        <f t="shared" si="23"/>
        <v>5</v>
      </c>
      <c r="L148" s="19">
        <f t="shared" si="24"/>
        <v>3.5</v>
      </c>
      <c r="M148" s="19">
        <f t="shared" si="25"/>
        <v>0.8</v>
      </c>
      <c r="N148" s="19">
        <f t="shared" si="26"/>
        <v>0.5</v>
      </c>
      <c r="O148" s="19">
        <f t="shared" si="27"/>
        <v>4.8</v>
      </c>
      <c r="P148" s="76" t="s">
        <v>781</v>
      </c>
    </row>
    <row r="149" spans="1:16" x14ac:dyDescent="0.25">
      <c r="A149" s="69">
        <v>120</v>
      </c>
      <c r="B149" s="46">
        <v>2018020375</v>
      </c>
      <c r="C149" s="19" t="s">
        <v>493</v>
      </c>
      <c r="D149" s="47" t="s">
        <v>14</v>
      </c>
      <c r="E149" s="46">
        <v>3.5</v>
      </c>
      <c r="F149" s="46">
        <v>3</v>
      </c>
      <c r="G149" s="47">
        <v>18</v>
      </c>
      <c r="H149" s="48">
        <v>2000000</v>
      </c>
      <c r="I149" s="19">
        <f t="shared" si="21"/>
        <v>5</v>
      </c>
      <c r="J149" s="19">
        <f t="shared" si="22"/>
        <v>4</v>
      </c>
      <c r="K149" s="19">
        <f t="shared" si="23"/>
        <v>7</v>
      </c>
      <c r="L149" s="19">
        <f t="shared" si="24"/>
        <v>2.5</v>
      </c>
      <c r="M149" s="19">
        <f t="shared" si="25"/>
        <v>1.6</v>
      </c>
      <c r="N149" s="19">
        <f t="shared" si="26"/>
        <v>0.70000000000000007</v>
      </c>
      <c r="O149" s="19">
        <f t="shared" si="27"/>
        <v>4.8</v>
      </c>
      <c r="P149" s="76" t="s">
        <v>782</v>
      </c>
    </row>
    <row r="150" spans="1:16" x14ac:dyDescent="0.25">
      <c r="A150" s="69">
        <v>121</v>
      </c>
      <c r="B150" s="46">
        <v>2018020111</v>
      </c>
      <c r="C150" s="19" t="s">
        <v>425</v>
      </c>
      <c r="D150" s="47" t="s">
        <v>14</v>
      </c>
      <c r="E150" s="46">
        <v>3.55</v>
      </c>
      <c r="F150" s="46">
        <v>3</v>
      </c>
      <c r="G150" s="47">
        <v>10</v>
      </c>
      <c r="H150" s="48">
        <v>0</v>
      </c>
      <c r="I150" s="19">
        <f t="shared" si="21"/>
        <v>6</v>
      </c>
      <c r="J150" s="19">
        <f t="shared" si="22"/>
        <v>2</v>
      </c>
      <c r="K150" s="19">
        <f t="shared" si="23"/>
        <v>10</v>
      </c>
      <c r="L150" s="19">
        <f t="shared" si="24"/>
        <v>3</v>
      </c>
      <c r="M150" s="19">
        <f t="shared" si="25"/>
        <v>0.8</v>
      </c>
      <c r="N150" s="19">
        <f t="shared" si="26"/>
        <v>1</v>
      </c>
      <c r="O150" s="19">
        <f t="shared" si="27"/>
        <v>4.8</v>
      </c>
      <c r="P150" s="76" t="s">
        <v>783</v>
      </c>
    </row>
    <row r="151" spans="1:16" x14ac:dyDescent="0.25">
      <c r="A151" s="69">
        <v>122</v>
      </c>
      <c r="B151" s="46">
        <v>2018020624</v>
      </c>
      <c r="C151" s="19" t="s">
        <v>213</v>
      </c>
      <c r="D151" s="47" t="s">
        <v>14</v>
      </c>
      <c r="E151" s="46">
        <v>3.64</v>
      </c>
      <c r="F151" s="46">
        <v>3</v>
      </c>
      <c r="G151" s="47">
        <v>4</v>
      </c>
      <c r="H151" s="48">
        <v>1000000</v>
      </c>
      <c r="I151" s="19">
        <f t="shared" si="21"/>
        <v>7</v>
      </c>
      <c r="J151" s="19">
        <f t="shared" si="22"/>
        <v>1</v>
      </c>
      <c r="K151" s="19">
        <f t="shared" si="23"/>
        <v>9</v>
      </c>
      <c r="L151" s="19">
        <f t="shared" si="24"/>
        <v>3.5</v>
      </c>
      <c r="M151" s="19">
        <f t="shared" si="25"/>
        <v>0.4</v>
      </c>
      <c r="N151" s="19">
        <f t="shared" si="26"/>
        <v>0.9</v>
      </c>
      <c r="O151" s="19">
        <f t="shared" si="27"/>
        <v>4.8</v>
      </c>
      <c r="P151" s="76" t="s">
        <v>784</v>
      </c>
    </row>
    <row r="152" spans="1:16" x14ac:dyDescent="0.25">
      <c r="A152" s="69">
        <v>123</v>
      </c>
      <c r="B152" s="46">
        <v>2018020656</v>
      </c>
      <c r="C152" s="19" t="s">
        <v>437</v>
      </c>
      <c r="D152" s="47" t="s">
        <v>14</v>
      </c>
      <c r="E152" s="46">
        <v>3.68</v>
      </c>
      <c r="F152" s="46">
        <v>3</v>
      </c>
      <c r="G152" s="47">
        <v>8</v>
      </c>
      <c r="H152" s="48">
        <v>3200000</v>
      </c>
      <c r="I152" s="19">
        <f t="shared" si="21"/>
        <v>7</v>
      </c>
      <c r="J152" s="19">
        <f t="shared" si="22"/>
        <v>2</v>
      </c>
      <c r="K152" s="19">
        <f t="shared" si="23"/>
        <v>4</v>
      </c>
      <c r="L152" s="19">
        <f t="shared" si="24"/>
        <v>3.5</v>
      </c>
      <c r="M152" s="19">
        <f t="shared" si="25"/>
        <v>0.8</v>
      </c>
      <c r="N152" s="19">
        <f t="shared" si="26"/>
        <v>0.4</v>
      </c>
      <c r="O152" s="19">
        <f t="shared" si="27"/>
        <v>4.7</v>
      </c>
      <c r="P152" s="76" t="s">
        <v>785</v>
      </c>
    </row>
    <row r="153" spans="1:16" x14ac:dyDescent="0.25">
      <c r="A153" s="69">
        <v>124</v>
      </c>
      <c r="B153" s="46">
        <v>2016020891</v>
      </c>
      <c r="C153" s="19" t="s">
        <v>55</v>
      </c>
      <c r="D153" s="47" t="s">
        <v>14</v>
      </c>
      <c r="E153" s="46">
        <v>3.36</v>
      </c>
      <c r="F153" s="46">
        <v>7</v>
      </c>
      <c r="G153" s="47">
        <v>21</v>
      </c>
      <c r="H153" s="48">
        <v>2000000</v>
      </c>
      <c r="I153" s="19">
        <f t="shared" si="21"/>
        <v>4</v>
      </c>
      <c r="J153" s="19">
        <f t="shared" si="22"/>
        <v>5</v>
      </c>
      <c r="K153" s="19">
        <f t="shared" si="23"/>
        <v>7</v>
      </c>
      <c r="L153" s="19">
        <f t="shared" si="24"/>
        <v>2</v>
      </c>
      <c r="M153" s="19">
        <f t="shared" si="25"/>
        <v>2</v>
      </c>
      <c r="N153" s="19">
        <f t="shared" si="26"/>
        <v>0.70000000000000007</v>
      </c>
      <c r="O153" s="19">
        <f t="shared" si="27"/>
        <v>4.7</v>
      </c>
      <c r="P153" s="76" t="s">
        <v>786</v>
      </c>
    </row>
    <row r="154" spans="1:16" x14ac:dyDescent="0.25">
      <c r="A154" s="69">
        <v>125</v>
      </c>
      <c r="B154" s="46">
        <v>2016020285</v>
      </c>
      <c r="C154" s="19" t="s">
        <v>99</v>
      </c>
      <c r="D154" s="47" t="s">
        <v>14</v>
      </c>
      <c r="E154" s="46">
        <v>3.32</v>
      </c>
      <c r="F154" s="46">
        <v>7</v>
      </c>
      <c r="G154" s="47">
        <v>23</v>
      </c>
      <c r="H154" s="48">
        <v>2000000</v>
      </c>
      <c r="I154" s="19">
        <f t="shared" si="21"/>
        <v>4</v>
      </c>
      <c r="J154" s="19">
        <f t="shared" si="22"/>
        <v>5</v>
      </c>
      <c r="K154" s="19">
        <f t="shared" si="23"/>
        <v>7</v>
      </c>
      <c r="L154" s="19">
        <f t="shared" si="24"/>
        <v>2</v>
      </c>
      <c r="M154" s="19">
        <f t="shared" si="25"/>
        <v>2</v>
      </c>
      <c r="N154" s="19">
        <f t="shared" si="26"/>
        <v>0.70000000000000007</v>
      </c>
      <c r="O154" s="19">
        <f t="shared" si="27"/>
        <v>4.7</v>
      </c>
      <c r="P154" s="76" t="s">
        <v>787</v>
      </c>
    </row>
    <row r="155" spans="1:16" x14ac:dyDescent="0.25">
      <c r="A155" s="69">
        <v>126</v>
      </c>
      <c r="B155" s="46">
        <v>2018020646</v>
      </c>
      <c r="C155" s="19" t="s">
        <v>449</v>
      </c>
      <c r="D155" s="47" t="s">
        <v>14</v>
      </c>
      <c r="E155" s="46">
        <v>3.59</v>
      </c>
      <c r="F155" s="46">
        <v>3</v>
      </c>
      <c r="G155" s="47">
        <v>6</v>
      </c>
      <c r="H155" s="48">
        <v>1000000</v>
      </c>
      <c r="I155" s="19">
        <f t="shared" si="21"/>
        <v>6</v>
      </c>
      <c r="J155" s="19">
        <f t="shared" si="22"/>
        <v>2</v>
      </c>
      <c r="K155" s="19">
        <f t="shared" si="23"/>
        <v>9</v>
      </c>
      <c r="L155" s="19">
        <f t="shared" si="24"/>
        <v>3</v>
      </c>
      <c r="M155" s="19">
        <f t="shared" si="25"/>
        <v>0.8</v>
      </c>
      <c r="N155" s="19">
        <f t="shared" si="26"/>
        <v>0.9</v>
      </c>
      <c r="O155" s="19">
        <f t="shared" si="27"/>
        <v>4.7</v>
      </c>
      <c r="P155" s="76" t="s">
        <v>788</v>
      </c>
    </row>
    <row r="156" spans="1:16" x14ac:dyDescent="0.25">
      <c r="A156" s="69">
        <v>127</v>
      </c>
      <c r="B156" s="46">
        <v>2016020130</v>
      </c>
      <c r="C156" s="19" t="s">
        <v>171</v>
      </c>
      <c r="D156" s="47" t="s">
        <v>14</v>
      </c>
      <c r="E156" s="46">
        <v>3.53</v>
      </c>
      <c r="F156" s="46">
        <v>7</v>
      </c>
      <c r="G156" s="47">
        <v>16</v>
      </c>
      <c r="H156" s="48">
        <v>5000000</v>
      </c>
      <c r="I156" s="19">
        <f t="shared" si="21"/>
        <v>6</v>
      </c>
      <c r="J156" s="19">
        <f t="shared" si="22"/>
        <v>4</v>
      </c>
      <c r="K156" s="19">
        <f t="shared" si="23"/>
        <v>1</v>
      </c>
      <c r="L156" s="19">
        <f t="shared" si="24"/>
        <v>3</v>
      </c>
      <c r="M156" s="19">
        <f t="shared" si="25"/>
        <v>1.6</v>
      </c>
      <c r="N156" s="19">
        <f t="shared" si="26"/>
        <v>0.1</v>
      </c>
      <c r="O156" s="19">
        <f t="shared" si="27"/>
        <v>4.6999999999999993</v>
      </c>
      <c r="P156" s="76" t="s">
        <v>789</v>
      </c>
    </row>
    <row r="157" spans="1:16" x14ac:dyDescent="0.25">
      <c r="A157" s="69">
        <v>128</v>
      </c>
      <c r="B157" s="46">
        <v>2016020385</v>
      </c>
      <c r="C157" s="19" t="s">
        <v>489</v>
      </c>
      <c r="D157" s="47" t="s">
        <v>14</v>
      </c>
      <c r="E157" s="46">
        <v>3.45</v>
      </c>
      <c r="F157" s="46">
        <v>7</v>
      </c>
      <c r="G157" s="47">
        <v>18</v>
      </c>
      <c r="H157" s="48">
        <v>2500000</v>
      </c>
      <c r="I157" s="19">
        <f t="shared" si="21"/>
        <v>5</v>
      </c>
      <c r="J157" s="19">
        <f t="shared" si="22"/>
        <v>4</v>
      </c>
      <c r="K157" s="19">
        <f t="shared" si="23"/>
        <v>6</v>
      </c>
      <c r="L157" s="19">
        <f t="shared" si="24"/>
        <v>2.5</v>
      </c>
      <c r="M157" s="19">
        <f t="shared" si="25"/>
        <v>1.6</v>
      </c>
      <c r="N157" s="19">
        <f t="shared" si="26"/>
        <v>0.60000000000000009</v>
      </c>
      <c r="O157" s="19">
        <f t="shared" si="27"/>
        <v>4.6999999999999993</v>
      </c>
      <c r="P157" s="76" t="s">
        <v>790</v>
      </c>
    </row>
    <row r="158" spans="1:16" x14ac:dyDescent="0.25">
      <c r="A158" s="69">
        <v>129</v>
      </c>
      <c r="B158" s="46">
        <v>2018020084</v>
      </c>
      <c r="C158" s="19" t="s">
        <v>444</v>
      </c>
      <c r="D158" s="47" t="s">
        <v>14</v>
      </c>
      <c r="E158" s="46">
        <v>3.64</v>
      </c>
      <c r="F158" s="46">
        <v>3</v>
      </c>
      <c r="G158" s="47">
        <v>4</v>
      </c>
      <c r="H158" s="48">
        <v>1600000</v>
      </c>
      <c r="I158" s="19">
        <f t="shared" si="21"/>
        <v>7</v>
      </c>
      <c r="J158" s="19">
        <f t="shared" si="22"/>
        <v>1</v>
      </c>
      <c r="K158" s="19">
        <f t="shared" si="23"/>
        <v>7</v>
      </c>
      <c r="L158" s="19">
        <f t="shared" si="24"/>
        <v>3.5</v>
      </c>
      <c r="M158" s="19">
        <f t="shared" si="25"/>
        <v>0.4</v>
      </c>
      <c r="N158" s="19">
        <f t="shared" si="26"/>
        <v>0.70000000000000007</v>
      </c>
      <c r="O158" s="19">
        <f t="shared" si="27"/>
        <v>4.5999999999999996</v>
      </c>
      <c r="P158" s="76" t="s">
        <v>791</v>
      </c>
    </row>
    <row r="159" spans="1:16" x14ac:dyDescent="0.25">
      <c r="A159" s="69">
        <v>130</v>
      </c>
      <c r="B159" s="46">
        <v>2018020633</v>
      </c>
      <c r="C159" s="19" t="s">
        <v>266</v>
      </c>
      <c r="D159" s="47" t="s">
        <v>267</v>
      </c>
      <c r="E159" s="46">
        <v>3.59</v>
      </c>
      <c r="F159" s="46">
        <v>3</v>
      </c>
      <c r="G159" s="47">
        <v>8</v>
      </c>
      <c r="H159" s="48">
        <v>1500000</v>
      </c>
      <c r="I159" s="19">
        <f t="shared" si="21"/>
        <v>6</v>
      </c>
      <c r="J159" s="19">
        <f t="shared" si="22"/>
        <v>2</v>
      </c>
      <c r="K159" s="19">
        <f t="shared" si="23"/>
        <v>8</v>
      </c>
      <c r="L159" s="19">
        <f t="shared" si="24"/>
        <v>3</v>
      </c>
      <c r="M159" s="19">
        <f t="shared" si="25"/>
        <v>0.8</v>
      </c>
      <c r="N159" s="19">
        <f t="shared" si="26"/>
        <v>0.8</v>
      </c>
      <c r="O159" s="19">
        <f t="shared" si="27"/>
        <v>4.5999999999999996</v>
      </c>
      <c r="P159" s="76" t="s">
        <v>792</v>
      </c>
    </row>
    <row r="160" spans="1:16" x14ac:dyDescent="0.25">
      <c r="A160" s="69">
        <v>131</v>
      </c>
      <c r="B160" s="46">
        <v>2018020511</v>
      </c>
      <c r="C160" s="19" t="s">
        <v>334</v>
      </c>
      <c r="D160" s="47" t="s">
        <v>14</v>
      </c>
      <c r="E160" s="46">
        <v>3.68</v>
      </c>
      <c r="F160" s="46">
        <v>3</v>
      </c>
      <c r="G160" s="47">
        <v>4</v>
      </c>
      <c r="H160" s="48">
        <v>2280927</v>
      </c>
      <c r="I160" s="19">
        <f t="shared" si="21"/>
        <v>7</v>
      </c>
      <c r="J160" s="19">
        <f t="shared" si="22"/>
        <v>1</v>
      </c>
      <c r="K160" s="19">
        <f t="shared" si="23"/>
        <v>6</v>
      </c>
      <c r="L160" s="19">
        <f t="shared" si="24"/>
        <v>3.5</v>
      </c>
      <c r="M160" s="19">
        <f t="shared" si="25"/>
        <v>0.4</v>
      </c>
      <c r="N160" s="19">
        <f t="shared" si="26"/>
        <v>0.60000000000000009</v>
      </c>
      <c r="O160" s="19">
        <f t="shared" si="27"/>
        <v>4.5</v>
      </c>
      <c r="P160" s="76" t="s">
        <v>793</v>
      </c>
    </row>
    <row r="161" spans="1:16" x14ac:dyDescent="0.25">
      <c r="A161" s="69">
        <v>132</v>
      </c>
      <c r="B161" s="46">
        <v>2018020398</v>
      </c>
      <c r="C161" s="19" t="s">
        <v>475</v>
      </c>
      <c r="D161" s="47" t="s">
        <v>14</v>
      </c>
      <c r="E161" s="46">
        <v>3.45</v>
      </c>
      <c r="F161" s="46">
        <v>3</v>
      </c>
      <c r="G161" s="47">
        <v>12</v>
      </c>
      <c r="H161" s="48">
        <v>1800000</v>
      </c>
      <c r="I161" s="19">
        <f t="shared" si="21"/>
        <v>5</v>
      </c>
      <c r="J161" s="19">
        <f t="shared" si="22"/>
        <v>3</v>
      </c>
      <c r="K161" s="19">
        <f t="shared" si="23"/>
        <v>7</v>
      </c>
      <c r="L161" s="19">
        <f t="shared" si="24"/>
        <v>2.5</v>
      </c>
      <c r="M161" s="19">
        <f t="shared" si="25"/>
        <v>1.2000000000000002</v>
      </c>
      <c r="N161" s="19">
        <f t="shared" si="26"/>
        <v>0.70000000000000007</v>
      </c>
      <c r="O161" s="19">
        <f t="shared" si="27"/>
        <v>4.4000000000000004</v>
      </c>
      <c r="P161" s="76" t="s">
        <v>794</v>
      </c>
    </row>
    <row r="162" spans="1:16" x14ac:dyDescent="0.25">
      <c r="A162" s="69">
        <v>133</v>
      </c>
      <c r="B162" s="46">
        <v>2018020536</v>
      </c>
      <c r="C162" s="19" t="s">
        <v>357</v>
      </c>
      <c r="D162" s="47" t="s">
        <v>14</v>
      </c>
      <c r="E162" s="46">
        <v>3.68</v>
      </c>
      <c r="F162" s="46">
        <v>3</v>
      </c>
      <c r="G162" s="47">
        <v>6</v>
      </c>
      <c r="H162" s="48">
        <v>5883877</v>
      </c>
      <c r="I162" s="19">
        <f t="shared" si="21"/>
        <v>7</v>
      </c>
      <c r="J162" s="19">
        <f t="shared" si="22"/>
        <v>2</v>
      </c>
      <c r="K162" s="19">
        <f t="shared" si="23"/>
        <v>1</v>
      </c>
      <c r="L162" s="19">
        <f t="shared" si="24"/>
        <v>3.5</v>
      </c>
      <c r="M162" s="19">
        <f t="shared" si="25"/>
        <v>0.8</v>
      </c>
      <c r="N162" s="19">
        <f t="shared" si="26"/>
        <v>0.1</v>
      </c>
      <c r="O162" s="19">
        <f t="shared" si="27"/>
        <v>4.3999999999999995</v>
      </c>
      <c r="P162" s="76" t="s">
        <v>795</v>
      </c>
    </row>
    <row r="163" spans="1:16" ht="15.75" thickBot="1" x14ac:dyDescent="0.3">
      <c r="A163" s="70">
        <v>134</v>
      </c>
      <c r="B163" s="53">
        <v>2016020082</v>
      </c>
      <c r="C163" s="54" t="s">
        <v>294</v>
      </c>
      <c r="D163" s="55" t="s">
        <v>14</v>
      </c>
      <c r="E163" s="53">
        <v>3.31</v>
      </c>
      <c r="F163" s="53">
        <v>7</v>
      </c>
      <c r="G163" s="55">
        <v>16</v>
      </c>
      <c r="H163" s="56">
        <v>1600000</v>
      </c>
      <c r="I163" s="54">
        <f t="shared" si="21"/>
        <v>4</v>
      </c>
      <c r="J163" s="54">
        <f t="shared" si="22"/>
        <v>4</v>
      </c>
      <c r="K163" s="54">
        <f t="shared" si="23"/>
        <v>7</v>
      </c>
      <c r="L163" s="54">
        <f t="shared" si="24"/>
        <v>2</v>
      </c>
      <c r="M163" s="54">
        <f t="shared" si="25"/>
        <v>1.6</v>
      </c>
      <c r="N163" s="54">
        <f t="shared" si="26"/>
        <v>0.70000000000000007</v>
      </c>
      <c r="O163" s="54">
        <f t="shared" si="27"/>
        <v>4.3</v>
      </c>
      <c r="P163" s="77" t="s">
        <v>796</v>
      </c>
    </row>
    <row r="164" spans="1:16" x14ac:dyDescent="0.25">
      <c r="A164" s="28"/>
      <c r="B164" s="50"/>
      <c r="C164" s="52"/>
      <c r="D164" s="59"/>
      <c r="E164" s="50"/>
      <c r="F164" s="50"/>
      <c r="G164" s="59"/>
      <c r="H164" s="57"/>
      <c r="I164" s="52"/>
      <c r="J164" s="52"/>
      <c r="K164" s="52"/>
      <c r="L164" s="52"/>
      <c r="M164" s="52"/>
      <c r="N164" s="52"/>
      <c r="O164" s="52"/>
      <c r="P164" s="78"/>
    </row>
    <row r="165" spans="1:16" x14ac:dyDescent="0.25">
      <c r="A165" s="28"/>
      <c r="B165" s="50"/>
      <c r="C165" s="52"/>
      <c r="D165" s="59"/>
      <c r="E165" s="50"/>
      <c r="F165" s="50"/>
      <c r="G165" s="59"/>
      <c r="H165" s="57"/>
      <c r="I165" s="52"/>
      <c r="J165" s="52"/>
      <c r="K165" s="52"/>
      <c r="L165" s="52"/>
      <c r="M165" s="52"/>
      <c r="N165" s="52"/>
      <c r="O165" s="52"/>
      <c r="P165" s="78"/>
    </row>
    <row r="166" spans="1:16" ht="19.5" thickBot="1" x14ac:dyDescent="0.35">
      <c r="A166" s="72" t="s">
        <v>818</v>
      </c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</row>
    <row r="167" spans="1:16" ht="45" x14ac:dyDescent="0.25">
      <c r="A167" s="60" t="s">
        <v>0</v>
      </c>
      <c r="B167" s="61" t="s">
        <v>1</v>
      </c>
      <c r="C167" s="61" t="s">
        <v>2</v>
      </c>
      <c r="D167" s="61" t="s">
        <v>3</v>
      </c>
      <c r="E167" s="61" t="s">
        <v>4</v>
      </c>
      <c r="F167" s="61" t="s">
        <v>17</v>
      </c>
      <c r="G167" s="61" t="s">
        <v>5</v>
      </c>
      <c r="H167" s="62" t="s">
        <v>6</v>
      </c>
      <c r="I167" s="61" t="s">
        <v>7</v>
      </c>
      <c r="J167" s="61" t="s">
        <v>27</v>
      </c>
      <c r="K167" s="61" t="s">
        <v>8</v>
      </c>
      <c r="L167" s="61" t="s">
        <v>9</v>
      </c>
      <c r="M167" s="61" t="s">
        <v>467</v>
      </c>
      <c r="N167" s="61" t="s">
        <v>468</v>
      </c>
      <c r="O167" s="61" t="s">
        <v>10</v>
      </c>
      <c r="P167" s="73" t="s">
        <v>11</v>
      </c>
    </row>
    <row r="168" spans="1:16" x14ac:dyDescent="0.25">
      <c r="A168" s="69">
        <v>135</v>
      </c>
      <c r="B168" s="46">
        <v>2018020675</v>
      </c>
      <c r="C168" s="19" t="s">
        <v>114</v>
      </c>
      <c r="D168" s="47" t="s">
        <v>14</v>
      </c>
      <c r="E168" s="46">
        <v>3.59</v>
      </c>
      <c r="F168" s="46">
        <v>3</v>
      </c>
      <c r="G168" s="47">
        <v>2</v>
      </c>
      <c r="H168" s="48">
        <v>1300000</v>
      </c>
      <c r="I168" s="19">
        <f t="shared" ref="I168:I185" si="28">IF(E168&gt;3.9,10,IF(E168&gt;3.8,9,IF(E168&gt;3.7,8,IF(E168&gt;3.6,7,IF(E168&gt;3.5,6,IF(E168&gt;3.4,5,IF(E168&gt;3.3,4,IF(E168&gt;3.2,3,IF(E168&gt;3.1,2,IF(E168&gt;3,1))))))))))</f>
        <v>6</v>
      </c>
      <c r="J168" s="19">
        <f t="shared" ref="J168:J185" si="29">IF(G168&gt;45,10,IF(G168&gt;40,9,IF(G168&gt;35,8,IF(G168&gt;30,7,IF(G168&gt;25,6,IF(G168&gt;20,5,IF(G168&gt;15,4,IF(G168&gt;10,3,IF(G168&gt;5,2,1)))))))))</f>
        <v>1</v>
      </c>
      <c r="K168" s="19">
        <f t="shared" ref="K168:K185" si="30">IF(H168&lt;=500000,10,IF(H168&lt;=1000000,9,IF(H168&lt;=1500000,8,IF(H168&lt;=2000000,7,IF(H168&lt;=2500000,6,IF(H168&lt;=3000000,5,IF(H168&lt;=3500000,4,IF(H168&lt;=4000000,3,IF(H168&lt;=4500000,2,1)))))))))</f>
        <v>8</v>
      </c>
      <c r="L168" s="19">
        <f t="shared" ref="L168:L185" si="31">I168*0.5</f>
        <v>3</v>
      </c>
      <c r="M168" s="19">
        <f t="shared" ref="M168:M185" si="32">J168*0.4</f>
        <v>0.4</v>
      </c>
      <c r="N168" s="19">
        <f t="shared" ref="N168:N185" si="33">K168*0.1</f>
        <v>0.8</v>
      </c>
      <c r="O168" s="19">
        <f t="shared" ref="O168:O185" si="34">L168+M168+N168</f>
        <v>4.2</v>
      </c>
      <c r="P168" s="76" t="s">
        <v>797</v>
      </c>
    </row>
    <row r="169" spans="1:16" x14ac:dyDescent="0.25">
      <c r="A169" s="69">
        <v>136</v>
      </c>
      <c r="B169" s="46">
        <v>2016021114</v>
      </c>
      <c r="C169" s="19" t="s">
        <v>137</v>
      </c>
      <c r="D169" s="47" t="s">
        <v>14</v>
      </c>
      <c r="E169" s="46">
        <v>3.35</v>
      </c>
      <c r="F169" s="46">
        <v>7</v>
      </c>
      <c r="G169" s="47">
        <v>12</v>
      </c>
      <c r="H169" s="48">
        <v>0</v>
      </c>
      <c r="I169" s="19">
        <f t="shared" si="28"/>
        <v>4</v>
      </c>
      <c r="J169" s="19">
        <f t="shared" si="29"/>
        <v>3</v>
      </c>
      <c r="K169" s="19">
        <f t="shared" si="30"/>
        <v>10</v>
      </c>
      <c r="L169" s="19">
        <f t="shared" si="31"/>
        <v>2</v>
      </c>
      <c r="M169" s="19">
        <f t="shared" si="32"/>
        <v>1.2000000000000002</v>
      </c>
      <c r="N169" s="19">
        <f t="shared" si="33"/>
        <v>1</v>
      </c>
      <c r="O169" s="19">
        <f t="shared" si="34"/>
        <v>4.2</v>
      </c>
      <c r="P169" s="76" t="s">
        <v>798</v>
      </c>
    </row>
    <row r="170" spans="1:16" x14ac:dyDescent="0.25">
      <c r="A170" s="69">
        <v>137</v>
      </c>
      <c r="B170" s="46">
        <v>2018020759</v>
      </c>
      <c r="C170" s="19" t="s">
        <v>276</v>
      </c>
      <c r="D170" s="47" t="s">
        <v>14</v>
      </c>
      <c r="E170" s="46">
        <v>3.45</v>
      </c>
      <c r="F170" s="46">
        <v>3</v>
      </c>
      <c r="G170" s="47">
        <v>6</v>
      </c>
      <c r="H170" s="48">
        <v>1000000</v>
      </c>
      <c r="I170" s="19">
        <f t="shared" si="28"/>
        <v>5</v>
      </c>
      <c r="J170" s="19">
        <f t="shared" si="29"/>
        <v>2</v>
      </c>
      <c r="K170" s="19">
        <f t="shared" si="30"/>
        <v>9</v>
      </c>
      <c r="L170" s="19">
        <f t="shared" si="31"/>
        <v>2.5</v>
      </c>
      <c r="M170" s="19">
        <f t="shared" si="32"/>
        <v>0.8</v>
      </c>
      <c r="N170" s="19">
        <f t="shared" si="33"/>
        <v>0.9</v>
      </c>
      <c r="O170" s="19">
        <f t="shared" si="34"/>
        <v>4.2</v>
      </c>
      <c r="P170" s="76" t="s">
        <v>799</v>
      </c>
    </row>
    <row r="171" spans="1:16" x14ac:dyDescent="0.25">
      <c r="A171" s="69">
        <v>138</v>
      </c>
      <c r="B171" s="46">
        <v>2016020538</v>
      </c>
      <c r="C171" s="19" t="s">
        <v>414</v>
      </c>
      <c r="D171" s="47" t="s">
        <v>14</v>
      </c>
      <c r="E171" s="46">
        <v>3.37</v>
      </c>
      <c r="F171" s="46">
        <v>7</v>
      </c>
      <c r="G171" s="47">
        <v>20</v>
      </c>
      <c r="H171" s="48">
        <v>3000000</v>
      </c>
      <c r="I171" s="19">
        <f t="shared" si="28"/>
        <v>4</v>
      </c>
      <c r="J171" s="19">
        <f t="shared" si="29"/>
        <v>4</v>
      </c>
      <c r="K171" s="19">
        <f t="shared" si="30"/>
        <v>5</v>
      </c>
      <c r="L171" s="19">
        <f t="shared" si="31"/>
        <v>2</v>
      </c>
      <c r="M171" s="19">
        <f t="shared" si="32"/>
        <v>1.6</v>
      </c>
      <c r="N171" s="19">
        <f t="shared" si="33"/>
        <v>0.5</v>
      </c>
      <c r="O171" s="19">
        <f t="shared" si="34"/>
        <v>4.0999999999999996</v>
      </c>
      <c r="P171" s="76" t="s">
        <v>800</v>
      </c>
    </row>
    <row r="172" spans="1:16" x14ac:dyDescent="0.25">
      <c r="A172" s="69">
        <v>139</v>
      </c>
      <c r="B172" s="46">
        <v>2018020266</v>
      </c>
      <c r="C172" s="19" t="s">
        <v>447</v>
      </c>
      <c r="D172" s="47" t="s">
        <v>14</v>
      </c>
      <c r="E172" s="46">
        <v>3.59</v>
      </c>
      <c r="F172" s="46">
        <v>3</v>
      </c>
      <c r="G172" s="47">
        <v>4</v>
      </c>
      <c r="H172" s="48">
        <v>2000000</v>
      </c>
      <c r="I172" s="19">
        <f t="shared" si="28"/>
        <v>6</v>
      </c>
      <c r="J172" s="19">
        <f t="shared" si="29"/>
        <v>1</v>
      </c>
      <c r="K172" s="19">
        <f t="shared" si="30"/>
        <v>7</v>
      </c>
      <c r="L172" s="19">
        <f t="shared" si="31"/>
        <v>3</v>
      </c>
      <c r="M172" s="19">
        <f t="shared" si="32"/>
        <v>0.4</v>
      </c>
      <c r="N172" s="19">
        <f t="shared" si="33"/>
        <v>0.70000000000000007</v>
      </c>
      <c r="O172" s="19">
        <f t="shared" si="34"/>
        <v>4.0999999999999996</v>
      </c>
      <c r="P172" s="76" t="s">
        <v>801</v>
      </c>
    </row>
    <row r="173" spans="1:16" x14ac:dyDescent="0.25">
      <c r="A173" s="69">
        <v>140</v>
      </c>
      <c r="B173" s="46">
        <v>2018020640</v>
      </c>
      <c r="C173" s="19" t="s">
        <v>355</v>
      </c>
      <c r="D173" s="47" t="s">
        <v>14</v>
      </c>
      <c r="E173" s="46">
        <v>3.59</v>
      </c>
      <c r="F173" s="46">
        <v>3</v>
      </c>
      <c r="G173" s="47">
        <v>4</v>
      </c>
      <c r="H173" s="48">
        <v>2500000</v>
      </c>
      <c r="I173" s="19">
        <f t="shared" si="28"/>
        <v>6</v>
      </c>
      <c r="J173" s="19">
        <f t="shared" si="29"/>
        <v>1</v>
      </c>
      <c r="K173" s="19">
        <f t="shared" si="30"/>
        <v>6</v>
      </c>
      <c r="L173" s="19">
        <f t="shared" si="31"/>
        <v>3</v>
      </c>
      <c r="M173" s="19">
        <f t="shared" si="32"/>
        <v>0.4</v>
      </c>
      <c r="N173" s="19">
        <f t="shared" si="33"/>
        <v>0.60000000000000009</v>
      </c>
      <c r="O173" s="19">
        <f t="shared" si="34"/>
        <v>4</v>
      </c>
      <c r="P173" s="76" t="s">
        <v>802</v>
      </c>
    </row>
    <row r="174" spans="1:16" x14ac:dyDescent="0.25">
      <c r="A174" s="69">
        <v>141</v>
      </c>
      <c r="B174" s="46">
        <v>2017020794</v>
      </c>
      <c r="C174" s="19" t="s">
        <v>451</v>
      </c>
      <c r="D174" s="47" t="s">
        <v>14</v>
      </c>
      <c r="E174" s="46">
        <v>3.45</v>
      </c>
      <c r="F174" s="46">
        <v>5</v>
      </c>
      <c r="G174" s="47">
        <v>6</v>
      </c>
      <c r="H174" s="48">
        <v>2000000</v>
      </c>
      <c r="I174" s="19">
        <f t="shared" si="28"/>
        <v>5</v>
      </c>
      <c r="J174" s="19">
        <f t="shared" si="29"/>
        <v>2</v>
      </c>
      <c r="K174" s="19">
        <f t="shared" si="30"/>
        <v>7</v>
      </c>
      <c r="L174" s="19">
        <f t="shared" si="31"/>
        <v>2.5</v>
      </c>
      <c r="M174" s="19">
        <f t="shared" si="32"/>
        <v>0.8</v>
      </c>
      <c r="N174" s="19">
        <f t="shared" si="33"/>
        <v>0.70000000000000007</v>
      </c>
      <c r="O174" s="19">
        <f t="shared" si="34"/>
        <v>4</v>
      </c>
      <c r="P174" s="76" t="s">
        <v>803</v>
      </c>
    </row>
    <row r="175" spans="1:16" x14ac:dyDescent="0.25">
      <c r="A175" s="69">
        <v>142</v>
      </c>
      <c r="B175" s="46">
        <v>2018020527</v>
      </c>
      <c r="C175" s="19" t="s">
        <v>491</v>
      </c>
      <c r="D175" s="47" t="s">
        <v>14</v>
      </c>
      <c r="E175" s="46">
        <v>3.59</v>
      </c>
      <c r="F175" s="46">
        <v>3</v>
      </c>
      <c r="G175" s="47">
        <v>0</v>
      </c>
      <c r="H175" s="48">
        <v>3000000</v>
      </c>
      <c r="I175" s="19">
        <f t="shared" si="28"/>
        <v>6</v>
      </c>
      <c r="J175" s="19">
        <f t="shared" si="29"/>
        <v>1</v>
      </c>
      <c r="K175" s="19">
        <f t="shared" si="30"/>
        <v>5</v>
      </c>
      <c r="L175" s="19">
        <f t="shared" si="31"/>
        <v>3</v>
      </c>
      <c r="M175" s="19">
        <f t="shared" si="32"/>
        <v>0.4</v>
      </c>
      <c r="N175" s="19">
        <f t="shared" si="33"/>
        <v>0.5</v>
      </c>
      <c r="O175" s="19">
        <f t="shared" si="34"/>
        <v>3.9</v>
      </c>
      <c r="P175" s="76" t="s">
        <v>804</v>
      </c>
    </row>
    <row r="176" spans="1:16" x14ac:dyDescent="0.25">
      <c r="A176" s="69">
        <v>143</v>
      </c>
      <c r="B176" s="46">
        <v>2018020517</v>
      </c>
      <c r="C176" s="19" t="s">
        <v>220</v>
      </c>
      <c r="D176" s="47" t="s">
        <v>14</v>
      </c>
      <c r="E176" s="46">
        <v>3.41</v>
      </c>
      <c r="F176" s="46">
        <v>3</v>
      </c>
      <c r="G176" s="47">
        <v>2</v>
      </c>
      <c r="H176" s="48">
        <v>0</v>
      </c>
      <c r="I176" s="19">
        <f t="shared" si="28"/>
        <v>5</v>
      </c>
      <c r="J176" s="19">
        <f t="shared" si="29"/>
        <v>1</v>
      </c>
      <c r="K176" s="19">
        <f t="shared" si="30"/>
        <v>10</v>
      </c>
      <c r="L176" s="19">
        <f t="shared" si="31"/>
        <v>2.5</v>
      </c>
      <c r="M176" s="19">
        <f t="shared" si="32"/>
        <v>0.4</v>
      </c>
      <c r="N176" s="19">
        <f t="shared" si="33"/>
        <v>1</v>
      </c>
      <c r="O176" s="19">
        <f t="shared" si="34"/>
        <v>3.9</v>
      </c>
      <c r="P176" s="76" t="s">
        <v>805</v>
      </c>
    </row>
    <row r="177" spans="1:16" x14ac:dyDescent="0.25">
      <c r="A177" s="69">
        <v>144</v>
      </c>
      <c r="B177" s="46">
        <v>2016020462</v>
      </c>
      <c r="C177" s="19" t="s">
        <v>371</v>
      </c>
      <c r="D177" s="47" t="s">
        <v>14</v>
      </c>
      <c r="E177" s="46">
        <v>3.29</v>
      </c>
      <c r="F177" s="46">
        <v>7</v>
      </c>
      <c r="G177" s="47">
        <v>16</v>
      </c>
      <c r="H177" s="48">
        <v>2000000</v>
      </c>
      <c r="I177" s="19">
        <f t="shared" si="28"/>
        <v>3</v>
      </c>
      <c r="J177" s="19">
        <f t="shared" si="29"/>
        <v>4</v>
      </c>
      <c r="K177" s="19">
        <f t="shared" si="30"/>
        <v>7</v>
      </c>
      <c r="L177" s="19">
        <f t="shared" si="31"/>
        <v>1.5</v>
      </c>
      <c r="M177" s="19">
        <f t="shared" si="32"/>
        <v>1.6</v>
      </c>
      <c r="N177" s="19">
        <f t="shared" si="33"/>
        <v>0.70000000000000007</v>
      </c>
      <c r="O177" s="19">
        <f t="shared" si="34"/>
        <v>3.8000000000000003</v>
      </c>
      <c r="P177" s="76" t="s">
        <v>806</v>
      </c>
    </row>
    <row r="178" spans="1:16" x14ac:dyDescent="0.25">
      <c r="A178" s="69">
        <v>145</v>
      </c>
      <c r="B178" s="46">
        <v>2016020778</v>
      </c>
      <c r="C178" s="19" t="s">
        <v>130</v>
      </c>
      <c r="D178" s="47" t="s">
        <v>14</v>
      </c>
      <c r="E178" s="46">
        <v>3.39</v>
      </c>
      <c r="F178" s="46">
        <v>7</v>
      </c>
      <c r="G178" s="47">
        <v>6</v>
      </c>
      <c r="H178" s="48">
        <v>1000000</v>
      </c>
      <c r="I178" s="19">
        <f t="shared" si="28"/>
        <v>4</v>
      </c>
      <c r="J178" s="19">
        <f t="shared" si="29"/>
        <v>2</v>
      </c>
      <c r="K178" s="19">
        <f t="shared" si="30"/>
        <v>9</v>
      </c>
      <c r="L178" s="19">
        <f t="shared" si="31"/>
        <v>2</v>
      </c>
      <c r="M178" s="19">
        <f t="shared" si="32"/>
        <v>0.8</v>
      </c>
      <c r="N178" s="19">
        <f t="shared" si="33"/>
        <v>0.9</v>
      </c>
      <c r="O178" s="19">
        <f t="shared" si="34"/>
        <v>3.6999999999999997</v>
      </c>
      <c r="P178" s="76" t="s">
        <v>807</v>
      </c>
    </row>
    <row r="179" spans="1:16" x14ac:dyDescent="0.25">
      <c r="A179" s="69">
        <v>146</v>
      </c>
      <c r="B179" s="46">
        <v>2016020163</v>
      </c>
      <c r="C179" s="19" t="s">
        <v>201</v>
      </c>
      <c r="D179" s="47" t="s">
        <v>14</v>
      </c>
      <c r="E179" s="46">
        <v>3.26</v>
      </c>
      <c r="F179" s="46">
        <v>7</v>
      </c>
      <c r="G179" s="47">
        <v>12</v>
      </c>
      <c r="H179" s="48">
        <v>2350000</v>
      </c>
      <c r="I179" s="19">
        <f t="shared" si="28"/>
        <v>3</v>
      </c>
      <c r="J179" s="19">
        <f t="shared" si="29"/>
        <v>3</v>
      </c>
      <c r="K179" s="19">
        <f t="shared" si="30"/>
        <v>6</v>
      </c>
      <c r="L179" s="19">
        <f t="shared" si="31"/>
        <v>1.5</v>
      </c>
      <c r="M179" s="19">
        <f t="shared" si="32"/>
        <v>1.2000000000000002</v>
      </c>
      <c r="N179" s="19">
        <f t="shared" si="33"/>
        <v>0.60000000000000009</v>
      </c>
      <c r="O179" s="19">
        <f t="shared" si="34"/>
        <v>3.3000000000000003</v>
      </c>
      <c r="P179" s="76" t="s">
        <v>808</v>
      </c>
    </row>
    <row r="180" spans="1:16" x14ac:dyDescent="0.25">
      <c r="A180" s="69">
        <v>147</v>
      </c>
      <c r="B180" s="46">
        <v>2018021036</v>
      </c>
      <c r="C180" s="19" t="s">
        <v>501</v>
      </c>
      <c r="D180" s="47" t="s">
        <v>14</v>
      </c>
      <c r="E180" s="46">
        <v>3.36</v>
      </c>
      <c r="F180" s="46">
        <v>3</v>
      </c>
      <c r="G180" s="47">
        <v>2</v>
      </c>
      <c r="H180" s="48">
        <v>1500000</v>
      </c>
      <c r="I180" s="19">
        <f t="shared" si="28"/>
        <v>4</v>
      </c>
      <c r="J180" s="19">
        <f t="shared" si="29"/>
        <v>1</v>
      </c>
      <c r="K180" s="19">
        <f t="shared" si="30"/>
        <v>8</v>
      </c>
      <c r="L180" s="19">
        <f t="shared" si="31"/>
        <v>2</v>
      </c>
      <c r="M180" s="19">
        <f t="shared" si="32"/>
        <v>0.4</v>
      </c>
      <c r="N180" s="19">
        <f t="shared" si="33"/>
        <v>0.8</v>
      </c>
      <c r="O180" s="19">
        <f t="shared" si="34"/>
        <v>3.2</v>
      </c>
      <c r="P180" s="76" t="s">
        <v>809</v>
      </c>
    </row>
    <row r="181" spans="1:16" x14ac:dyDescent="0.25">
      <c r="A181" s="69">
        <v>148</v>
      </c>
      <c r="B181" s="46">
        <v>2016020922</v>
      </c>
      <c r="C181" s="19" t="s">
        <v>505</v>
      </c>
      <c r="D181" s="47" t="s">
        <v>14</v>
      </c>
      <c r="E181" s="46">
        <v>3.05</v>
      </c>
      <c r="F181" s="46">
        <v>7</v>
      </c>
      <c r="G181" s="47">
        <v>17</v>
      </c>
      <c r="H181" s="48">
        <v>1000000</v>
      </c>
      <c r="I181" s="19">
        <f t="shared" si="28"/>
        <v>1</v>
      </c>
      <c r="J181" s="19">
        <f t="shared" si="29"/>
        <v>4</v>
      </c>
      <c r="K181" s="19">
        <f t="shared" si="30"/>
        <v>9</v>
      </c>
      <c r="L181" s="19">
        <f t="shared" si="31"/>
        <v>0.5</v>
      </c>
      <c r="M181" s="19">
        <f t="shared" si="32"/>
        <v>1.6</v>
      </c>
      <c r="N181" s="19">
        <f t="shared" si="33"/>
        <v>0.9</v>
      </c>
      <c r="O181" s="19">
        <f t="shared" si="34"/>
        <v>3</v>
      </c>
      <c r="P181" s="76" t="s">
        <v>810</v>
      </c>
    </row>
    <row r="182" spans="1:16" x14ac:dyDescent="0.25">
      <c r="A182" s="69">
        <v>149</v>
      </c>
      <c r="B182" s="46">
        <v>2018020215</v>
      </c>
      <c r="C182" s="19" t="s">
        <v>347</v>
      </c>
      <c r="D182" s="47" t="s">
        <v>14</v>
      </c>
      <c r="E182" s="46">
        <v>3.23</v>
      </c>
      <c r="F182" s="46">
        <v>3</v>
      </c>
      <c r="G182" s="47">
        <v>10</v>
      </c>
      <c r="H182" s="48">
        <v>2500000</v>
      </c>
      <c r="I182" s="19">
        <f t="shared" si="28"/>
        <v>3</v>
      </c>
      <c r="J182" s="19">
        <f t="shared" si="29"/>
        <v>2</v>
      </c>
      <c r="K182" s="19">
        <f t="shared" si="30"/>
        <v>6</v>
      </c>
      <c r="L182" s="19">
        <f t="shared" si="31"/>
        <v>1.5</v>
      </c>
      <c r="M182" s="19">
        <f t="shared" si="32"/>
        <v>0.8</v>
      </c>
      <c r="N182" s="19">
        <f t="shared" si="33"/>
        <v>0.60000000000000009</v>
      </c>
      <c r="O182" s="19">
        <f t="shared" si="34"/>
        <v>2.9</v>
      </c>
      <c r="P182" s="76" t="s">
        <v>811</v>
      </c>
    </row>
    <row r="183" spans="1:16" x14ac:dyDescent="0.25">
      <c r="A183" s="69">
        <v>150</v>
      </c>
      <c r="B183" s="46">
        <v>2018020806</v>
      </c>
      <c r="C183" s="19" t="s">
        <v>439</v>
      </c>
      <c r="D183" s="47" t="s">
        <v>14</v>
      </c>
      <c r="E183" s="46">
        <v>3.37</v>
      </c>
      <c r="F183" s="46">
        <v>3</v>
      </c>
      <c r="G183" s="47">
        <v>2</v>
      </c>
      <c r="H183" s="48">
        <v>6858100</v>
      </c>
      <c r="I183" s="19">
        <f t="shared" si="28"/>
        <v>4</v>
      </c>
      <c r="J183" s="19">
        <f t="shared" si="29"/>
        <v>1</v>
      </c>
      <c r="K183" s="19">
        <f t="shared" si="30"/>
        <v>1</v>
      </c>
      <c r="L183" s="19">
        <f t="shared" si="31"/>
        <v>2</v>
      </c>
      <c r="M183" s="19">
        <f t="shared" si="32"/>
        <v>0.4</v>
      </c>
      <c r="N183" s="19">
        <f t="shared" si="33"/>
        <v>0.1</v>
      </c>
      <c r="O183" s="19">
        <f t="shared" si="34"/>
        <v>2.5</v>
      </c>
      <c r="P183" s="76" t="s">
        <v>812</v>
      </c>
    </row>
    <row r="184" spans="1:16" x14ac:dyDescent="0.25">
      <c r="A184" s="69">
        <v>151</v>
      </c>
      <c r="B184" s="46">
        <v>2018020863</v>
      </c>
      <c r="C184" s="19" t="s">
        <v>459</v>
      </c>
      <c r="D184" s="47" t="s">
        <v>14</v>
      </c>
      <c r="E184" s="46">
        <v>3.14</v>
      </c>
      <c r="F184" s="46">
        <v>3</v>
      </c>
      <c r="G184" s="47">
        <v>10</v>
      </c>
      <c r="H184" s="48">
        <v>2000000</v>
      </c>
      <c r="I184" s="19">
        <f t="shared" si="28"/>
        <v>2</v>
      </c>
      <c r="J184" s="19">
        <f t="shared" si="29"/>
        <v>2</v>
      </c>
      <c r="K184" s="19">
        <f t="shared" si="30"/>
        <v>7</v>
      </c>
      <c r="L184" s="19">
        <f t="shared" si="31"/>
        <v>1</v>
      </c>
      <c r="M184" s="19">
        <f t="shared" si="32"/>
        <v>0.8</v>
      </c>
      <c r="N184" s="19">
        <f t="shared" si="33"/>
        <v>0.70000000000000007</v>
      </c>
      <c r="O184" s="19">
        <f t="shared" si="34"/>
        <v>2.5</v>
      </c>
      <c r="P184" s="76" t="s">
        <v>813</v>
      </c>
    </row>
    <row r="185" spans="1:16" ht="15.75" thickBot="1" x14ac:dyDescent="0.3">
      <c r="A185" s="70">
        <v>152</v>
      </c>
      <c r="B185" s="53">
        <v>2018020465</v>
      </c>
      <c r="C185" s="54" t="s">
        <v>359</v>
      </c>
      <c r="D185" s="55" t="s">
        <v>14</v>
      </c>
      <c r="E185" s="53">
        <v>3.14</v>
      </c>
      <c r="F185" s="53">
        <v>3</v>
      </c>
      <c r="G185" s="55">
        <v>4</v>
      </c>
      <c r="H185" s="56">
        <v>1000000</v>
      </c>
      <c r="I185" s="54">
        <f t="shared" si="28"/>
        <v>2</v>
      </c>
      <c r="J185" s="54">
        <f t="shared" si="29"/>
        <v>1</v>
      </c>
      <c r="K185" s="54">
        <f t="shared" si="30"/>
        <v>9</v>
      </c>
      <c r="L185" s="54">
        <f t="shared" si="31"/>
        <v>1</v>
      </c>
      <c r="M185" s="54">
        <f t="shared" si="32"/>
        <v>0.4</v>
      </c>
      <c r="N185" s="54">
        <f t="shared" si="33"/>
        <v>0.9</v>
      </c>
      <c r="O185" s="54">
        <f t="shared" si="34"/>
        <v>2.2999999999999998</v>
      </c>
      <c r="P185" s="77" t="s">
        <v>814</v>
      </c>
    </row>
    <row r="190" spans="1:16" x14ac:dyDescent="0.25">
      <c r="M190" s="52" t="s">
        <v>823</v>
      </c>
    </row>
  </sheetData>
  <autoFilter ref="A3:P185">
    <sortState ref="A4:Q157">
      <sortCondition descending="1" ref="O3:O157"/>
    </sortState>
  </autoFilter>
  <mergeCells count="5">
    <mergeCell ref="A1:P1"/>
    <mergeCell ref="A43:P43"/>
    <mergeCell ref="A85:P85"/>
    <mergeCell ref="A125:P125"/>
    <mergeCell ref="A166:P166"/>
  </mergeCells>
  <pageMargins left="0.19685039370078741" right="0.19685039370078741" top="0.19685039370078741" bottom="0.19685039370078741" header="0.31496062992125984" footer="0.31496062992125984"/>
  <pageSetup paperSize="5" scale="90" orientation="landscape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topLeftCell="A19" zoomScale="84" zoomScaleNormal="84" workbookViewId="0">
      <selection activeCell="N36" sqref="N36"/>
    </sheetView>
  </sheetViews>
  <sheetFormatPr defaultRowHeight="15" x14ac:dyDescent="0.25"/>
  <cols>
    <col min="1" max="1" width="6.140625" customWidth="1"/>
    <col min="2" max="2" width="13.5703125" customWidth="1"/>
    <col min="3" max="3" width="21" customWidth="1"/>
    <col min="8" max="8" width="14.7109375" customWidth="1"/>
    <col min="11" max="11" width="11.85546875" customWidth="1"/>
    <col min="14" max="14" width="12.42578125" customWidth="1"/>
    <col min="16" max="16" width="13.5703125" customWidth="1"/>
  </cols>
  <sheetData>
    <row r="1" spans="1:16" ht="18.75" x14ac:dyDescent="0.25">
      <c r="A1" s="71" t="s">
        <v>815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5.75" thickBot="1" x14ac:dyDescent="0.3">
      <c r="A2" s="1"/>
      <c r="B2" s="1"/>
      <c r="D2" s="1"/>
      <c r="E2" s="1"/>
      <c r="F2" s="1"/>
      <c r="G2" s="1"/>
      <c r="H2" s="9"/>
    </row>
    <row r="3" spans="1:16" ht="45" x14ac:dyDescent="0.25">
      <c r="A3" s="60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17</v>
      </c>
      <c r="G3" s="61" t="s">
        <v>5</v>
      </c>
      <c r="H3" s="62" t="s">
        <v>6</v>
      </c>
      <c r="I3" s="61" t="s">
        <v>7</v>
      </c>
      <c r="J3" s="61" t="s">
        <v>27</v>
      </c>
      <c r="K3" s="61" t="s">
        <v>8</v>
      </c>
      <c r="L3" s="61" t="s">
        <v>9</v>
      </c>
      <c r="M3" s="61" t="s">
        <v>467</v>
      </c>
      <c r="N3" s="61" t="s">
        <v>468</v>
      </c>
      <c r="O3" s="61" t="s">
        <v>10</v>
      </c>
      <c r="P3" s="63" t="s">
        <v>11</v>
      </c>
    </row>
    <row r="4" spans="1:16" x14ac:dyDescent="0.25">
      <c r="A4" s="66">
        <v>1</v>
      </c>
      <c r="B4" s="46">
        <v>2017010013</v>
      </c>
      <c r="C4" s="19" t="s">
        <v>273</v>
      </c>
      <c r="D4" s="47" t="s">
        <v>68</v>
      </c>
      <c r="E4" s="46">
        <v>3.68</v>
      </c>
      <c r="F4" s="46">
        <v>5</v>
      </c>
      <c r="G4" s="47">
        <v>43</v>
      </c>
      <c r="H4" s="48">
        <v>1500000</v>
      </c>
      <c r="I4" s="19">
        <f t="shared" ref="I4:I11" si="0">IF(E4&gt;3.9,10,IF(E4&gt;3.8,9,IF(E4&gt;3.7,8,IF(E4&gt;3.6,7,IF(E4&gt;3.5,6,IF(E4&gt;3.4,5,IF(E4&gt;3.3,4,IF(E4&gt;3.2,3,IF(E4&gt;3.1,2,IF(E4&gt;3,1))))))))))</f>
        <v>7</v>
      </c>
      <c r="J4" s="19">
        <f t="shared" ref="J4:J11" si="1">IF(G4&gt;45,10,IF(G4&gt;40,9,IF(G4&gt;35,8,IF(G4&gt;30,7,IF(G4&gt;25,6,IF(G4&gt;20,5,IF(G4&gt;15,4,IF(G4&gt;10,3,IF(G4&gt;5,2,1)))))))))</f>
        <v>9</v>
      </c>
      <c r="K4" s="19">
        <f t="shared" ref="K4:K11" si="2">IF(H4&lt;=500000,10,IF(H4&lt;=1000000,9,IF(H4&lt;=1500000,8,IF(H4&lt;=2000000,7,IF(H4&lt;=2500000,6,IF(H4&lt;=3000000,5,IF(H4&lt;=3500000,4,IF(H4&lt;=4000000,3,IF(H4&lt;=4500000,2,1)))))))))</f>
        <v>8</v>
      </c>
      <c r="L4" s="19">
        <f t="shared" ref="L4:L11" si="3">I4*0.5</f>
        <v>3.5</v>
      </c>
      <c r="M4" s="19">
        <f t="shared" ref="M4:M11" si="4">J4*0.4</f>
        <v>3.6</v>
      </c>
      <c r="N4" s="19">
        <f t="shared" ref="N4:N11" si="5">K4*0.1</f>
        <v>0.8</v>
      </c>
      <c r="O4" s="19">
        <f t="shared" ref="O4:O11" si="6">L4+M4+N4</f>
        <v>7.8999999999999995</v>
      </c>
      <c r="P4" s="64" t="s">
        <v>508</v>
      </c>
    </row>
    <row r="5" spans="1:16" x14ac:dyDescent="0.25">
      <c r="A5" s="66">
        <v>2</v>
      </c>
      <c r="B5" s="46">
        <v>2017010004</v>
      </c>
      <c r="C5" s="19" t="s">
        <v>390</v>
      </c>
      <c r="D5" s="47" t="s">
        <v>68</v>
      </c>
      <c r="E5" s="46">
        <v>3.52</v>
      </c>
      <c r="F5" s="46">
        <v>5</v>
      </c>
      <c r="G5" s="47">
        <v>47</v>
      </c>
      <c r="H5" s="48">
        <v>1800000</v>
      </c>
      <c r="I5" s="19">
        <f t="shared" si="0"/>
        <v>6</v>
      </c>
      <c r="J5" s="19">
        <f t="shared" si="1"/>
        <v>10</v>
      </c>
      <c r="K5" s="19">
        <f t="shared" si="2"/>
        <v>7</v>
      </c>
      <c r="L5" s="19">
        <f t="shared" si="3"/>
        <v>3</v>
      </c>
      <c r="M5" s="19">
        <f t="shared" si="4"/>
        <v>4</v>
      </c>
      <c r="N5" s="19">
        <f t="shared" si="5"/>
        <v>0.70000000000000007</v>
      </c>
      <c r="O5" s="19">
        <f t="shared" si="6"/>
        <v>7.7</v>
      </c>
      <c r="P5" s="64" t="s">
        <v>509</v>
      </c>
    </row>
    <row r="6" spans="1:16" x14ac:dyDescent="0.25">
      <c r="A6" s="66">
        <v>3</v>
      </c>
      <c r="B6" s="46">
        <v>2017010008</v>
      </c>
      <c r="C6" s="19" t="s">
        <v>338</v>
      </c>
      <c r="D6" s="47" t="s">
        <v>68</v>
      </c>
      <c r="E6" s="46">
        <v>3.73</v>
      </c>
      <c r="F6" s="46">
        <v>5</v>
      </c>
      <c r="G6" s="47">
        <v>32</v>
      </c>
      <c r="H6" s="48">
        <v>1500000</v>
      </c>
      <c r="I6" s="19">
        <f t="shared" si="0"/>
        <v>8</v>
      </c>
      <c r="J6" s="19">
        <f t="shared" si="1"/>
        <v>7</v>
      </c>
      <c r="K6" s="19">
        <f t="shared" si="2"/>
        <v>8</v>
      </c>
      <c r="L6" s="19">
        <f t="shared" si="3"/>
        <v>4</v>
      </c>
      <c r="M6" s="19">
        <f t="shared" si="4"/>
        <v>2.8000000000000003</v>
      </c>
      <c r="N6" s="19">
        <f t="shared" si="5"/>
        <v>0.8</v>
      </c>
      <c r="O6" s="19">
        <f t="shared" si="6"/>
        <v>7.6000000000000005</v>
      </c>
      <c r="P6" s="64" t="s">
        <v>510</v>
      </c>
    </row>
    <row r="7" spans="1:16" x14ac:dyDescent="0.25">
      <c r="A7" s="66">
        <v>4</v>
      </c>
      <c r="B7" s="46">
        <v>2018010022</v>
      </c>
      <c r="C7" s="19" t="s">
        <v>503</v>
      </c>
      <c r="D7" s="47" t="s">
        <v>68</v>
      </c>
      <c r="E7" s="46">
        <v>3.91</v>
      </c>
      <c r="F7" s="46">
        <v>3</v>
      </c>
      <c r="G7" s="47">
        <v>12</v>
      </c>
      <c r="H7" s="48">
        <v>1500000</v>
      </c>
      <c r="I7" s="19">
        <f t="shared" si="0"/>
        <v>10</v>
      </c>
      <c r="J7" s="19">
        <f t="shared" si="1"/>
        <v>3</v>
      </c>
      <c r="K7" s="19">
        <f t="shared" si="2"/>
        <v>8</v>
      </c>
      <c r="L7" s="19">
        <f t="shared" si="3"/>
        <v>5</v>
      </c>
      <c r="M7" s="19">
        <f t="shared" si="4"/>
        <v>1.2000000000000002</v>
      </c>
      <c r="N7" s="19">
        <f t="shared" si="5"/>
        <v>0.8</v>
      </c>
      <c r="O7" s="19">
        <f t="shared" si="6"/>
        <v>7</v>
      </c>
      <c r="P7" s="64" t="s">
        <v>511</v>
      </c>
    </row>
    <row r="8" spans="1:16" x14ac:dyDescent="0.25">
      <c r="A8" s="66">
        <v>5</v>
      </c>
      <c r="B8" s="46">
        <v>2017010054</v>
      </c>
      <c r="C8" s="19" t="s">
        <v>345</v>
      </c>
      <c r="D8" s="47" t="s">
        <v>68</v>
      </c>
      <c r="E8" s="46">
        <v>3.77</v>
      </c>
      <c r="F8" s="46">
        <v>5</v>
      </c>
      <c r="G8" s="47">
        <v>26</v>
      </c>
      <c r="H8" s="48">
        <v>3124094</v>
      </c>
      <c r="I8" s="19">
        <f t="shared" si="0"/>
        <v>8</v>
      </c>
      <c r="J8" s="19">
        <f t="shared" si="1"/>
        <v>6</v>
      </c>
      <c r="K8" s="19">
        <f t="shared" si="2"/>
        <v>4</v>
      </c>
      <c r="L8" s="19">
        <f t="shared" si="3"/>
        <v>4</v>
      </c>
      <c r="M8" s="19">
        <f t="shared" si="4"/>
        <v>2.4000000000000004</v>
      </c>
      <c r="N8" s="19">
        <f t="shared" si="5"/>
        <v>0.4</v>
      </c>
      <c r="O8" s="19">
        <f t="shared" si="6"/>
        <v>6.8000000000000007</v>
      </c>
      <c r="P8" s="64" t="s">
        <v>512</v>
      </c>
    </row>
    <row r="9" spans="1:16" x14ac:dyDescent="0.25">
      <c r="A9" s="66">
        <v>6</v>
      </c>
      <c r="B9" s="46">
        <v>2018010040</v>
      </c>
      <c r="C9" s="19" t="s">
        <v>500</v>
      </c>
      <c r="D9" s="47" t="s">
        <v>68</v>
      </c>
      <c r="E9" s="46">
        <v>3.82</v>
      </c>
      <c r="F9" s="46">
        <v>3</v>
      </c>
      <c r="G9" s="47">
        <v>12</v>
      </c>
      <c r="H9" s="48">
        <v>2000000</v>
      </c>
      <c r="I9" s="19">
        <f t="shared" si="0"/>
        <v>9</v>
      </c>
      <c r="J9" s="19">
        <f t="shared" si="1"/>
        <v>3</v>
      </c>
      <c r="K9" s="19">
        <f t="shared" si="2"/>
        <v>7</v>
      </c>
      <c r="L9" s="19">
        <f t="shared" si="3"/>
        <v>4.5</v>
      </c>
      <c r="M9" s="19">
        <f t="shared" si="4"/>
        <v>1.2000000000000002</v>
      </c>
      <c r="N9" s="19">
        <f t="shared" si="5"/>
        <v>0.70000000000000007</v>
      </c>
      <c r="O9" s="19">
        <f t="shared" si="6"/>
        <v>6.4</v>
      </c>
      <c r="P9" s="64" t="s">
        <v>513</v>
      </c>
    </row>
    <row r="10" spans="1:16" x14ac:dyDescent="0.25">
      <c r="A10" s="66">
        <v>7</v>
      </c>
      <c r="B10" s="46">
        <v>2017010001</v>
      </c>
      <c r="C10" s="19" t="s">
        <v>474</v>
      </c>
      <c r="D10" s="47" t="s">
        <v>68</v>
      </c>
      <c r="E10" s="46">
        <v>3.59</v>
      </c>
      <c r="F10" s="46">
        <v>5</v>
      </c>
      <c r="G10" s="47">
        <v>26</v>
      </c>
      <c r="H10" s="48">
        <v>1500000</v>
      </c>
      <c r="I10" s="19">
        <f t="shared" si="0"/>
        <v>6</v>
      </c>
      <c r="J10" s="19">
        <f t="shared" si="1"/>
        <v>6</v>
      </c>
      <c r="K10" s="19">
        <f t="shared" si="2"/>
        <v>8</v>
      </c>
      <c r="L10" s="19">
        <f t="shared" si="3"/>
        <v>3</v>
      </c>
      <c r="M10" s="19">
        <f t="shared" si="4"/>
        <v>2.4000000000000004</v>
      </c>
      <c r="N10" s="19">
        <f t="shared" si="5"/>
        <v>0.8</v>
      </c>
      <c r="O10" s="19">
        <f t="shared" si="6"/>
        <v>6.2</v>
      </c>
      <c r="P10" s="64" t="s">
        <v>514</v>
      </c>
    </row>
    <row r="11" spans="1:16" ht="15.75" thickBot="1" x14ac:dyDescent="0.3">
      <c r="A11" s="67">
        <v>8</v>
      </c>
      <c r="B11" s="53">
        <v>2018010031</v>
      </c>
      <c r="C11" s="54" t="s">
        <v>388</v>
      </c>
      <c r="D11" s="55" t="s">
        <v>68</v>
      </c>
      <c r="E11" s="53">
        <v>3.64</v>
      </c>
      <c r="F11" s="53">
        <v>3</v>
      </c>
      <c r="G11" s="55">
        <v>20</v>
      </c>
      <c r="H11" s="56">
        <v>2000000</v>
      </c>
      <c r="I11" s="54">
        <f t="shared" si="0"/>
        <v>7</v>
      </c>
      <c r="J11" s="54">
        <f t="shared" si="1"/>
        <v>4</v>
      </c>
      <c r="K11" s="54">
        <f t="shared" si="2"/>
        <v>7</v>
      </c>
      <c r="L11" s="54">
        <f t="shared" si="3"/>
        <v>3.5</v>
      </c>
      <c r="M11" s="54">
        <f t="shared" si="4"/>
        <v>1.6</v>
      </c>
      <c r="N11" s="54">
        <f t="shared" si="5"/>
        <v>0.70000000000000007</v>
      </c>
      <c r="O11" s="54">
        <f t="shared" si="6"/>
        <v>5.8</v>
      </c>
      <c r="P11" s="65" t="s">
        <v>515</v>
      </c>
    </row>
    <row r="12" spans="1:16" x14ac:dyDescent="0.25">
      <c r="A12" s="52"/>
      <c r="B12" s="50"/>
      <c r="C12" s="52"/>
      <c r="D12" s="59"/>
      <c r="E12" s="50"/>
      <c r="F12" s="50"/>
      <c r="G12" s="59"/>
      <c r="H12" s="57"/>
      <c r="I12" s="52"/>
      <c r="J12" s="52"/>
      <c r="K12" s="52"/>
      <c r="L12" s="52"/>
      <c r="M12" s="52"/>
      <c r="N12" s="52"/>
      <c r="O12" s="52"/>
      <c r="P12" s="52"/>
    </row>
    <row r="13" spans="1:16" ht="18.75" x14ac:dyDescent="0.3">
      <c r="A13" s="72" t="s">
        <v>816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16" ht="15.75" thickBot="1" x14ac:dyDescent="0.3">
      <c r="A14" s="52"/>
      <c r="B14" s="50"/>
      <c r="C14" s="52"/>
      <c r="D14" s="59"/>
      <c r="E14" s="50"/>
      <c r="F14" s="50"/>
      <c r="G14" s="59"/>
      <c r="H14" s="57"/>
      <c r="I14" s="52"/>
      <c r="J14" s="52"/>
      <c r="K14" s="52"/>
      <c r="L14" s="52"/>
      <c r="M14" s="52"/>
      <c r="N14" s="52"/>
      <c r="O14" s="52"/>
      <c r="P14" s="52"/>
    </row>
    <row r="15" spans="1:16" ht="45" x14ac:dyDescent="0.25">
      <c r="A15" s="60" t="s">
        <v>0</v>
      </c>
      <c r="B15" s="61" t="s">
        <v>1</v>
      </c>
      <c r="C15" s="61" t="s">
        <v>2</v>
      </c>
      <c r="D15" s="61" t="s">
        <v>3</v>
      </c>
      <c r="E15" s="61" t="s">
        <v>4</v>
      </c>
      <c r="F15" s="61" t="s">
        <v>17</v>
      </c>
      <c r="G15" s="61" t="s">
        <v>5</v>
      </c>
      <c r="H15" s="62" t="s">
        <v>6</v>
      </c>
      <c r="I15" s="61" t="s">
        <v>7</v>
      </c>
      <c r="J15" s="61" t="s">
        <v>27</v>
      </c>
      <c r="K15" s="61" t="s">
        <v>8</v>
      </c>
      <c r="L15" s="61" t="s">
        <v>9</v>
      </c>
      <c r="M15" s="61" t="s">
        <v>467</v>
      </c>
      <c r="N15" s="61" t="s">
        <v>468</v>
      </c>
      <c r="O15" s="61" t="s">
        <v>10</v>
      </c>
      <c r="P15" s="63" t="s">
        <v>11</v>
      </c>
    </row>
    <row r="16" spans="1:16" x14ac:dyDescent="0.25">
      <c r="A16" s="66">
        <v>9</v>
      </c>
      <c r="B16" s="46">
        <v>2017010052</v>
      </c>
      <c r="C16" s="19" t="s">
        <v>331</v>
      </c>
      <c r="D16" s="47" t="s">
        <v>68</v>
      </c>
      <c r="E16" s="46">
        <v>3.56</v>
      </c>
      <c r="F16" s="46">
        <v>5</v>
      </c>
      <c r="G16" s="47">
        <v>17</v>
      </c>
      <c r="H16" s="48">
        <v>1600000</v>
      </c>
      <c r="I16" s="19">
        <f t="shared" ref="I16:I33" si="7">IF(E16&gt;3.9,10,IF(E16&gt;3.8,9,IF(E16&gt;3.7,8,IF(E16&gt;3.6,7,IF(E16&gt;3.5,6,IF(E16&gt;3.4,5,IF(E16&gt;3.3,4,IF(E16&gt;3.2,3,IF(E16&gt;3.1,2,IF(E16&gt;3,1))))))))))</f>
        <v>6</v>
      </c>
      <c r="J16" s="19">
        <f t="shared" ref="J16:J33" si="8">IF(G16&gt;45,10,IF(G16&gt;40,9,IF(G16&gt;35,8,IF(G16&gt;30,7,IF(G16&gt;25,6,IF(G16&gt;20,5,IF(G16&gt;15,4,IF(G16&gt;10,3,IF(G16&gt;5,2,1)))))))))</f>
        <v>4</v>
      </c>
      <c r="K16" s="19">
        <f t="shared" ref="K16:K33" si="9">IF(H16&lt;=500000,10,IF(H16&lt;=1000000,9,IF(H16&lt;=1500000,8,IF(H16&lt;=2000000,7,IF(H16&lt;=2500000,6,IF(H16&lt;=3000000,5,IF(H16&lt;=3500000,4,IF(H16&lt;=4000000,3,IF(H16&lt;=4500000,2,1)))))))))</f>
        <v>7</v>
      </c>
      <c r="L16" s="19">
        <f t="shared" ref="L16:L33" si="10">I16*0.5</f>
        <v>3</v>
      </c>
      <c r="M16" s="19">
        <f t="shared" ref="M16:M33" si="11">J16*0.4</f>
        <v>1.6</v>
      </c>
      <c r="N16" s="19">
        <f t="shared" ref="N16:N33" si="12">K16*0.1</f>
        <v>0.70000000000000007</v>
      </c>
      <c r="O16" s="19">
        <f t="shared" ref="O16:O33" si="13">L16+M16+N16</f>
        <v>5.3</v>
      </c>
      <c r="P16" s="64" t="s">
        <v>516</v>
      </c>
    </row>
    <row r="17" spans="1:16" x14ac:dyDescent="0.25">
      <c r="A17" s="66">
        <v>10</v>
      </c>
      <c r="B17" s="46">
        <v>2017010090</v>
      </c>
      <c r="C17" s="19" t="s">
        <v>403</v>
      </c>
      <c r="D17" s="47" t="s">
        <v>68</v>
      </c>
      <c r="E17" s="46">
        <v>3.59</v>
      </c>
      <c r="F17" s="46">
        <v>5</v>
      </c>
      <c r="G17" s="47">
        <v>17</v>
      </c>
      <c r="H17" s="48">
        <v>2950000</v>
      </c>
      <c r="I17" s="19">
        <f t="shared" si="7"/>
        <v>6</v>
      </c>
      <c r="J17" s="19">
        <f t="shared" si="8"/>
        <v>4</v>
      </c>
      <c r="K17" s="19">
        <f t="shared" si="9"/>
        <v>5</v>
      </c>
      <c r="L17" s="19">
        <f t="shared" si="10"/>
        <v>3</v>
      </c>
      <c r="M17" s="19">
        <f t="shared" si="11"/>
        <v>1.6</v>
      </c>
      <c r="N17" s="19">
        <f t="shared" si="12"/>
        <v>0.5</v>
      </c>
      <c r="O17" s="19">
        <f t="shared" si="13"/>
        <v>5.0999999999999996</v>
      </c>
      <c r="P17" s="64" t="s">
        <v>517</v>
      </c>
    </row>
    <row r="18" spans="1:16" x14ac:dyDescent="0.25">
      <c r="A18" s="66">
        <v>11</v>
      </c>
      <c r="B18" s="46">
        <v>2017010026</v>
      </c>
      <c r="C18" s="19" t="s">
        <v>412</v>
      </c>
      <c r="D18" s="47" t="s">
        <v>68</v>
      </c>
      <c r="E18" s="46">
        <v>3.56</v>
      </c>
      <c r="F18" s="46">
        <v>5</v>
      </c>
      <c r="G18" s="47">
        <v>16</v>
      </c>
      <c r="H18" s="48">
        <v>2664220</v>
      </c>
      <c r="I18" s="19">
        <f t="shared" si="7"/>
        <v>6</v>
      </c>
      <c r="J18" s="19">
        <f t="shared" si="8"/>
        <v>4</v>
      </c>
      <c r="K18" s="19">
        <f t="shared" si="9"/>
        <v>5</v>
      </c>
      <c r="L18" s="19">
        <f t="shared" si="10"/>
        <v>3</v>
      </c>
      <c r="M18" s="19">
        <f t="shared" si="11"/>
        <v>1.6</v>
      </c>
      <c r="N18" s="19">
        <f t="shared" si="12"/>
        <v>0.5</v>
      </c>
      <c r="O18" s="19">
        <f t="shared" si="13"/>
        <v>5.0999999999999996</v>
      </c>
      <c r="P18" s="64" t="s">
        <v>518</v>
      </c>
    </row>
    <row r="19" spans="1:16" x14ac:dyDescent="0.25">
      <c r="A19" s="66">
        <v>12</v>
      </c>
      <c r="B19" s="46">
        <v>2017010091</v>
      </c>
      <c r="C19" s="19" t="s">
        <v>392</v>
      </c>
      <c r="D19" s="47" t="s">
        <v>68</v>
      </c>
      <c r="E19" s="46">
        <v>3.4</v>
      </c>
      <c r="F19" s="46">
        <v>5</v>
      </c>
      <c r="G19" s="47">
        <v>23</v>
      </c>
      <c r="H19" s="48">
        <v>2000000</v>
      </c>
      <c r="I19" s="19">
        <f t="shared" si="7"/>
        <v>4</v>
      </c>
      <c r="J19" s="19">
        <f t="shared" si="8"/>
        <v>5</v>
      </c>
      <c r="K19" s="19">
        <f t="shared" si="9"/>
        <v>7</v>
      </c>
      <c r="L19" s="19">
        <f t="shared" si="10"/>
        <v>2</v>
      </c>
      <c r="M19" s="19">
        <f t="shared" si="11"/>
        <v>2</v>
      </c>
      <c r="N19" s="19">
        <f t="shared" si="12"/>
        <v>0.70000000000000007</v>
      </c>
      <c r="O19" s="19">
        <f t="shared" si="13"/>
        <v>4.7</v>
      </c>
      <c r="P19" s="64" t="s">
        <v>519</v>
      </c>
    </row>
    <row r="20" spans="1:16" x14ac:dyDescent="0.25">
      <c r="A20" s="66">
        <v>13</v>
      </c>
      <c r="B20" s="46">
        <v>2017010011</v>
      </c>
      <c r="C20" s="19" t="s">
        <v>271</v>
      </c>
      <c r="D20" s="47" t="s">
        <v>68</v>
      </c>
      <c r="E20" s="46">
        <v>3.59</v>
      </c>
      <c r="F20" s="46">
        <v>5</v>
      </c>
      <c r="G20" s="47">
        <v>12</v>
      </c>
      <c r="H20" s="48">
        <v>3000000</v>
      </c>
      <c r="I20" s="19">
        <f t="shared" si="7"/>
        <v>6</v>
      </c>
      <c r="J20" s="19">
        <f t="shared" si="8"/>
        <v>3</v>
      </c>
      <c r="K20" s="19">
        <f t="shared" si="9"/>
        <v>5</v>
      </c>
      <c r="L20" s="19">
        <f t="shared" si="10"/>
        <v>3</v>
      </c>
      <c r="M20" s="19">
        <f t="shared" si="11"/>
        <v>1.2000000000000002</v>
      </c>
      <c r="N20" s="19">
        <f t="shared" si="12"/>
        <v>0.5</v>
      </c>
      <c r="O20" s="19">
        <f t="shared" si="13"/>
        <v>4.7</v>
      </c>
      <c r="P20" s="64" t="s">
        <v>520</v>
      </c>
    </row>
    <row r="21" spans="1:16" x14ac:dyDescent="0.25">
      <c r="A21" s="66">
        <v>14</v>
      </c>
      <c r="B21" s="46">
        <v>2018010029</v>
      </c>
      <c r="C21" s="19" t="s">
        <v>427</v>
      </c>
      <c r="D21" s="47" t="s">
        <v>68</v>
      </c>
      <c r="E21" s="46">
        <v>3.32</v>
      </c>
      <c r="F21" s="46">
        <v>3</v>
      </c>
      <c r="G21" s="47">
        <v>16</v>
      </c>
      <c r="H21" s="48">
        <v>1500000</v>
      </c>
      <c r="I21" s="19">
        <f t="shared" si="7"/>
        <v>4</v>
      </c>
      <c r="J21" s="19">
        <f t="shared" si="8"/>
        <v>4</v>
      </c>
      <c r="K21" s="19">
        <f t="shared" si="9"/>
        <v>8</v>
      </c>
      <c r="L21" s="19">
        <f t="shared" si="10"/>
        <v>2</v>
      </c>
      <c r="M21" s="19">
        <f t="shared" si="11"/>
        <v>1.6</v>
      </c>
      <c r="N21" s="19">
        <f t="shared" si="12"/>
        <v>0.8</v>
      </c>
      <c r="O21" s="19">
        <f t="shared" si="13"/>
        <v>4.4000000000000004</v>
      </c>
      <c r="P21" s="64" t="s">
        <v>521</v>
      </c>
    </row>
    <row r="22" spans="1:16" x14ac:dyDescent="0.25">
      <c r="A22" s="66">
        <v>15</v>
      </c>
      <c r="B22" s="46">
        <v>2017010056</v>
      </c>
      <c r="C22" s="19" t="s">
        <v>297</v>
      </c>
      <c r="D22" s="47" t="s">
        <v>68</v>
      </c>
      <c r="E22" s="46">
        <v>3.5</v>
      </c>
      <c r="F22" s="46">
        <v>5</v>
      </c>
      <c r="G22" s="47">
        <v>12</v>
      </c>
      <c r="H22" s="48">
        <v>2000000</v>
      </c>
      <c r="I22" s="19">
        <f t="shared" si="7"/>
        <v>5</v>
      </c>
      <c r="J22" s="19">
        <f t="shared" si="8"/>
        <v>3</v>
      </c>
      <c r="K22" s="19">
        <f t="shared" si="9"/>
        <v>7</v>
      </c>
      <c r="L22" s="19">
        <f t="shared" si="10"/>
        <v>2.5</v>
      </c>
      <c r="M22" s="19">
        <f t="shared" si="11"/>
        <v>1.2000000000000002</v>
      </c>
      <c r="N22" s="19">
        <f t="shared" si="12"/>
        <v>0.70000000000000007</v>
      </c>
      <c r="O22" s="19">
        <f t="shared" si="13"/>
        <v>4.4000000000000004</v>
      </c>
      <c r="P22" s="64" t="s">
        <v>522</v>
      </c>
    </row>
    <row r="23" spans="1:16" x14ac:dyDescent="0.25">
      <c r="A23" s="66">
        <v>16</v>
      </c>
      <c r="B23" s="46">
        <v>2017010012</v>
      </c>
      <c r="C23" s="19" t="s">
        <v>409</v>
      </c>
      <c r="D23" s="47" t="s">
        <v>68</v>
      </c>
      <c r="E23" s="46">
        <v>3.49</v>
      </c>
      <c r="F23" s="46">
        <v>5</v>
      </c>
      <c r="G23" s="47">
        <v>10</v>
      </c>
      <c r="H23" s="48">
        <v>1500000</v>
      </c>
      <c r="I23" s="19">
        <f t="shared" si="7"/>
        <v>5</v>
      </c>
      <c r="J23" s="19">
        <f t="shared" si="8"/>
        <v>2</v>
      </c>
      <c r="K23" s="19">
        <f t="shared" si="9"/>
        <v>8</v>
      </c>
      <c r="L23" s="19">
        <f t="shared" si="10"/>
        <v>2.5</v>
      </c>
      <c r="M23" s="19">
        <f t="shared" si="11"/>
        <v>0.8</v>
      </c>
      <c r="N23" s="19">
        <f t="shared" si="12"/>
        <v>0.8</v>
      </c>
      <c r="O23" s="19">
        <f t="shared" si="13"/>
        <v>4.0999999999999996</v>
      </c>
      <c r="P23" s="64" t="s">
        <v>523</v>
      </c>
    </row>
    <row r="24" spans="1:16" x14ac:dyDescent="0.25">
      <c r="A24" s="66">
        <v>17</v>
      </c>
      <c r="B24" s="46">
        <v>2018010058</v>
      </c>
      <c r="C24" s="19" t="s">
        <v>304</v>
      </c>
      <c r="D24" s="47" t="s">
        <v>68</v>
      </c>
      <c r="E24" s="46">
        <v>3.5</v>
      </c>
      <c r="F24" s="46">
        <v>3</v>
      </c>
      <c r="G24" s="47">
        <v>6</v>
      </c>
      <c r="H24" s="48">
        <v>1500000</v>
      </c>
      <c r="I24" s="19">
        <f t="shared" si="7"/>
        <v>5</v>
      </c>
      <c r="J24" s="19">
        <f t="shared" si="8"/>
        <v>2</v>
      </c>
      <c r="K24" s="19">
        <f t="shared" si="9"/>
        <v>8</v>
      </c>
      <c r="L24" s="19">
        <f t="shared" si="10"/>
        <v>2.5</v>
      </c>
      <c r="M24" s="19">
        <f t="shared" si="11"/>
        <v>0.8</v>
      </c>
      <c r="N24" s="19">
        <f t="shared" si="12"/>
        <v>0.8</v>
      </c>
      <c r="O24" s="19">
        <f t="shared" si="13"/>
        <v>4.0999999999999996</v>
      </c>
      <c r="P24" s="64" t="s">
        <v>524</v>
      </c>
    </row>
    <row r="25" spans="1:16" x14ac:dyDescent="0.25">
      <c r="A25" s="66">
        <v>18</v>
      </c>
      <c r="B25" s="46">
        <v>2018010047</v>
      </c>
      <c r="C25" s="19" t="s">
        <v>485</v>
      </c>
      <c r="D25" s="47" t="s">
        <v>68</v>
      </c>
      <c r="E25" s="46">
        <v>3.41</v>
      </c>
      <c r="F25" s="46">
        <v>3</v>
      </c>
      <c r="G25" s="47">
        <v>6</v>
      </c>
      <c r="H25" s="48">
        <v>1500000</v>
      </c>
      <c r="I25" s="19">
        <f t="shared" si="7"/>
        <v>5</v>
      </c>
      <c r="J25" s="19">
        <f t="shared" si="8"/>
        <v>2</v>
      </c>
      <c r="K25" s="19">
        <f t="shared" si="9"/>
        <v>8</v>
      </c>
      <c r="L25" s="19">
        <f t="shared" si="10"/>
        <v>2.5</v>
      </c>
      <c r="M25" s="19">
        <f t="shared" si="11"/>
        <v>0.8</v>
      </c>
      <c r="N25" s="19">
        <f t="shared" si="12"/>
        <v>0.8</v>
      </c>
      <c r="O25" s="19">
        <f t="shared" si="13"/>
        <v>4.0999999999999996</v>
      </c>
      <c r="P25" s="64" t="s">
        <v>525</v>
      </c>
    </row>
    <row r="26" spans="1:16" x14ac:dyDescent="0.25">
      <c r="A26" s="66">
        <v>19</v>
      </c>
      <c r="B26" s="46">
        <v>2017010094</v>
      </c>
      <c r="C26" s="19" t="s">
        <v>407</v>
      </c>
      <c r="D26" s="47" t="s">
        <v>68</v>
      </c>
      <c r="E26" s="46">
        <v>3.23</v>
      </c>
      <c r="F26" s="46">
        <v>5</v>
      </c>
      <c r="G26" s="47">
        <v>16</v>
      </c>
      <c r="H26" s="48">
        <v>2000000</v>
      </c>
      <c r="I26" s="19">
        <f t="shared" si="7"/>
        <v>3</v>
      </c>
      <c r="J26" s="19">
        <f t="shared" si="8"/>
        <v>4</v>
      </c>
      <c r="K26" s="19">
        <f t="shared" si="9"/>
        <v>7</v>
      </c>
      <c r="L26" s="19">
        <f t="shared" si="10"/>
        <v>1.5</v>
      </c>
      <c r="M26" s="19">
        <f t="shared" si="11"/>
        <v>1.6</v>
      </c>
      <c r="N26" s="19">
        <f t="shared" si="12"/>
        <v>0.70000000000000007</v>
      </c>
      <c r="O26" s="19">
        <f t="shared" si="13"/>
        <v>3.8000000000000003</v>
      </c>
      <c r="P26" s="64" t="s">
        <v>526</v>
      </c>
    </row>
    <row r="27" spans="1:16" x14ac:dyDescent="0.25">
      <c r="A27" s="66">
        <v>20</v>
      </c>
      <c r="B27" s="46">
        <v>2017010070</v>
      </c>
      <c r="C27" s="19" t="s">
        <v>342</v>
      </c>
      <c r="D27" s="47" t="s">
        <v>68</v>
      </c>
      <c r="E27" s="46">
        <v>3.34</v>
      </c>
      <c r="F27" s="46">
        <v>5</v>
      </c>
      <c r="G27" s="47">
        <v>8</v>
      </c>
      <c r="H27" s="48">
        <v>350000</v>
      </c>
      <c r="I27" s="19">
        <f t="shared" si="7"/>
        <v>4</v>
      </c>
      <c r="J27" s="19">
        <f t="shared" si="8"/>
        <v>2</v>
      </c>
      <c r="K27" s="19">
        <f t="shared" si="9"/>
        <v>10</v>
      </c>
      <c r="L27" s="19">
        <f t="shared" si="10"/>
        <v>2</v>
      </c>
      <c r="M27" s="19">
        <f t="shared" si="11"/>
        <v>0.8</v>
      </c>
      <c r="N27" s="19">
        <f t="shared" si="12"/>
        <v>1</v>
      </c>
      <c r="O27" s="19">
        <f t="shared" si="13"/>
        <v>3.8</v>
      </c>
      <c r="P27" s="64" t="s">
        <v>527</v>
      </c>
    </row>
    <row r="28" spans="1:16" x14ac:dyDescent="0.25">
      <c r="A28" s="66">
        <v>21</v>
      </c>
      <c r="B28" s="46">
        <v>2017010068</v>
      </c>
      <c r="C28" s="19" t="s">
        <v>67</v>
      </c>
      <c r="D28" s="47" t="s">
        <v>68</v>
      </c>
      <c r="E28" s="46">
        <v>3.45</v>
      </c>
      <c r="F28" s="46">
        <v>5</v>
      </c>
      <c r="G28" s="47">
        <v>0</v>
      </c>
      <c r="H28" s="48">
        <v>1320000</v>
      </c>
      <c r="I28" s="19">
        <f t="shared" si="7"/>
        <v>5</v>
      </c>
      <c r="J28" s="19">
        <f t="shared" si="8"/>
        <v>1</v>
      </c>
      <c r="K28" s="19">
        <f t="shared" si="9"/>
        <v>8</v>
      </c>
      <c r="L28" s="19">
        <f t="shared" si="10"/>
        <v>2.5</v>
      </c>
      <c r="M28" s="19">
        <f t="shared" si="11"/>
        <v>0.4</v>
      </c>
      <c r="N28" s="19">
        <f t="shared" si="12"/>
        <v>0.8</v>
      </c>
      <c r="O28" s="19">
        <f t="shared" si="13"/>
        <v>3.7</v>
      </c>
      <c r="P28" s="64" t="s">
        <v>528</v>
      </c>
    </row>
    <row r="29" spans="1:16" x14ac:dyDescent="0.25">
      <c r="A29" s="66">
        <v>22</v>
      </c>
      <c r="B29" s="46">
        <v>2018010027</v>
      </c>
      <c r="C29" s="19" t="s">
        <v>435</v>
      </c>
      <c r="D29" s="47" t="s">
        <v>68</v>
      </c>
      <c r="E29" s="46">
        <v>3.36</v>
      </c>
      <c r="F29" s="46">
        <v>3</v>
      </c>
      <c r="G29" s="47">
        <v>10</v>
      </c>
      <c r="H29" s="48">
        <v>1500000</v>
      </c>
      <c r="I29" s="19">
        <f t="shared" si="7"/>
        <v>4</v>
      </c>
      <c r="J29" s="19">
        <f t="shared" si="8"/>
        <v>2</v>
      </c>
      <c r="K29" s="19">
        <f t="shared" si="9"/>
        <v>8</v>
      </c>
      <c r="L29" s="19">
        <f t="shared" si="10"/>
        <v>2</v>
      </c>
      <c r="M29" s="19">
        <f t="shared" si="11"/>
        <v>0.8</v>
      </c>
      <c r="N29" s="19">
        <f t="shared" si="12"/>
        <v>0.8</v>
      </c>
      <c r="O29" s="19">
        <f t="shared" si="13"/>
        <v>3.5999999999999996</v>
      </c>
      <c r="P29" s="64" t="s">
        <v>529</v>
      </c>
    </row>
    <row r="30" spans="1:16" x14ac:dyDescent="0.25">
      <c r="A30" s="66">
        <v>23</v>
      </c>
      <c r="B30" s="46">
        <v>2018010045</v>
      </c>
      <c r="C30" s="19" t="s">
        <v>433</v>
      </c>
      <c r="D30" s="47" t="s">
        <v>68</v>
      </c>
      <c r="E30" s="46">
        <v>3.32</v>
      </c>
      <c r="F30" s="46">
        <v>3</v>
      </c>
      <c r="G30" s="47">
        <v>6</v>
      </c>
      <c r="H30" s="48">
        <v>1500000</v>
      </c>
      <c r="I30" s="19">
        <f t="shared" si="7"/>
        <v>4</v>
      </c>
      <c r="J30" s="19">
        <f t="shared" si="8"/>
        <v>2</v>
      </c>
      <c r="K30" s="19">
        <f t="shared" si="9"/>
        <v>8</v>
      </c>
      <c r="L30" s="19">
        <f t="shared" si="10"/>
        <v>2</v>
      </c>
      <c r="M30" s="19">
        <f t="shared" si="11"/>
        <v>0.8</v>
      </c>
      <c r="N30" s="19">
        <f t="shared" si="12"/>
        <v>0.8</v>
      </c>
      <c r="O30" s="19">
        <f t="shared" si="13"/>
        <v>3.5999999999999996</v>
      </c>
      <c r="P30" s="64" t="s">
        <v>530</v>
      </c>
    </row>
    <row r="31" spans="1:16" x14ac:dyDescent="0.25">
      <c r="A31" s="66">
        <v>24</v>
      </c>
      <c r="B31" s="46">
        <v>2018010016</v>
      </c>
      <c r="C31" s="19" t="s">
        <v>302</v>
      </c>
      <c r="D31" s="47" t="s">
        <v>68</v>
      </c>
      <c r="E31" s="46">
        <v>3.32</v>
      </c>
      <c r="F31" s="46">
        <v>3</v>
      </c>
      <c r="G31" s="47">
        <v>2</v>
      </c>
      <c r="H31" s="48">
        <v>1000000</v>
      </c>
      <c r="I31" s="19">
        <f t="shared" si="7"/>
        <v>4</v>
      </c>
      <c r="J31" s="19">
        <f t="shared" si="8"/>
        <v>1</v>
      </c>
      <c r="K31" s="19">
        <f t="shared" si="9"/>
        <v>9</v>
      </c>
      <c r="L31" s="19">
        <f t="shared" si="10"/>
        <v>2</v>
      </c>
      <c r="M31" s="19">
        <f t="shared" si="11"/>
        <v>0.4</v>
      </c>
      <c r="N31" s="19">
        <f t="shared" si="12"/>
        <v>0.9</v>
      </c>
      <c r="O31" s="19">
        <f t="shared" si="13"/>
        <v>3.3</v>
      </c>
      <c r="P31" s="64" t="s">
        <v>531</v>
      </c>
    </row>
    <row r="32" spans="1:16" x14ac:dyDescent="0.25">
      <c r="A32" s="66">
        <v>25</v>
      </c>
      <c r="B32" s="46">
        <v>2018010101</v>
      </c>
      <c r="C32" s="19" t="s">
        <v>487</v>
      </c>
      <c r="D32" s="47" t="s">
        <v>68</v>
      </c>
      <c r="E32" s="46">
        <v>3.4</v>
      </c>
      <c r="F32" s="46">
        <v>3</v>
      </c>
      <c r="G32" s="47">
        <v>2</v>
      </c>
      <c r="H32" s="48">
        <v>2500000</v>
      </c>
      <c r="I32" s="19">
        <f t="shared" si="7"/>
        <v>4</v>
      </c>
      <c r="J32" s="19">
        <f t="shared" si="8"/>
        <v>1</v>
      </c>
      <c r="K32" s="19">
        <f t="shared" si="9"/>
        <v>6</v>
      </c>
      <c r="L32" s="19">
        <f t="shared" si="10"/>
        <v>2</v>
      </c>
      <c r="M32" s="19">
        <f t="shared" si="11"/>
        <v>0.4</v>
      </c>
      <c r="N32" s="19">
        <f t="shared" si="12"/>
        <v>0.60000000000000009</v>
      </c>
      <c r="O32" s="19">
        <f t="shared" si="13"/>
        <v>3</v>
      </c>
      <c r="P32" s="64" t="s">
        <v>532</v>
      </c>
    </row>
    <row r="33" spans="1:16" ht="15.75" thickBot="1" x14ac:dyDescent="0.3">
      <c r="A33" s="67">
        <v>26</v>
      </c>
      <c r="B33" s="53">
        <v>2018010050</v>
      </c>
      <c r="C33" s="54" t="s">
        <v>469</v>
      </c>
      <c r="D33" s="55" t="s">
        <v>68</v>
      </c>
      <c r="E33" s="53">
        <v>3.14</v>
      </c>
      <c r="F33" s="53">
        <v>3</v>
      </c>
      <c r="G33" s="55">
        <v>12</v>
      </c>
      <c r="H33" s="56">
        <v>1500000</v>
      </c>
      <c r="I33" s="54">
        <f t="shared" si="7"/>
        <v>2</v>
      </c>
      <c r="J33" s="54">
        <f t="shared" si="8"/>
        <v>3</v>
      </c>
      <c r="K33" s="54">
        <f t="shared" si="9"/>
        <v>8</v>
      </c>
      <c r="L33" s="54">
        <f t="shared" si="10"/>
        <v>1</v>
      </c>
      <c r="M33" s="54">
        <f t="shared" si="11"/>
        <v>1.2000000000000002</v>
      </c>
      <c r="N33" s="54">
        <f t="shared" si="12"/>
        <v>0.8</v>
      </c>
      <c r="O33" s="54">
        <f t="shared" si="13"/>
        <v>3</v>
      </c>
      <c r="P33" s="65" t="s">
        <v>533</v>
      </c>
    </row>
    <row r="35" spans="1:16" x14ac:dyDescent="0.25">
      <c r="M35" t="s">
        <v>823</v>
      </c>
    </row>
    <row r="36" spans="1:16" x14ac:dyDescent="0.25">
      <c r="A36" s="52" t="s">
        <v>822</v>
      </c>
    </row>
  </sheetData>
  <autoFilter ref="A3:P33">
    <sortState ref="A4:Q29">
      <sortCondition descending="1" ref="O3:O29"/>
    </sortState>
  </autoFilter>
  <mergeCells count="2">
    <mergeCell ref="A1:P1"/>
    <mergeCell ref="A13:P13"/>
  </mergeCells>
  <pageMargins left="0.39370078740157483" right="0.19685039370078741" top="0.19685039370078741" bottom="0.19685039370078741" header="0.31496062992125984" footer="0.31496062992125984"/>
  <pageSetup paperSize="5" scale="90" orientation="landscape" horizontalDpi="4294967293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topLeftCell="A25" workbookViewId="0">
      <selection activeCell="M39" sqref="M39"/>
    </sheetView>
  </sheetViews>
  <sheetFormatPr defaultRowHeight="15" x14ac:dyDescent="0.25"/>
  <cols>
    <col min="1" max="1" width="6.7109375" customWidth="1"/>
    <col min="2" max="2" width="12.42578125" customWidth="1"/>
    <col min="3" max="3" width="22" customWidth="1"/>
    <col min="8" max="8" width="13.85546875" customWidth="1"/>
    <col min="11" max="11" width="11.85546875" customWidth="1"/>
    <col min="14" max="14" width="12.28515625" customWidth="1"/>
    <col min="16" max="16" width="11.85546875" customWidth="1"/>
  </cols>
  <sheetData>
    <row r="1" spans="1:16" ht="18.75" x14ac:dyDescent="0.25">
      <c r="A1" s="71" t="s">
        <v>819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4.5" customHeight="1" thickBot="1" x14ac:dyDescent="0.3">
      <c r="A2" s="1"/>
      <c r="B2" s="1"/>
      <c r="D2" s="1"/>
      <c r="E2" s="1"/>
      <c r="F2" s="1"/>
      <c r="G2" s="1"/>
      <c r="H2" s="9"/>
    </row>
    <row r="3" spans="1:16" ht="45" x14ac:dyDescent="0.25">
      <c r="A3" s="60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17</v>
      </c>
      <c r="G3" s="61" t="s">
        <v>5</v>
      </c>
      <c r="H3" s="62" t="s">
        <v>6</v>
      </c>
      <c r="I3" s="61" t="s">
        <v>7</v>
      </c>
      <c r="J3" s="61" t="s">
        <v>27</v>
      </c>
      <c r="K3" s="61" t="s">
        <v>8</v>
      </c>
      <c r="L3" s="61" t="s">
        <v>9</v>
      </c>
      <c r="M3" s="61" t="s">
        <v>467</v>
      </c>
      <c r="N3" s="61" t="s">
        <v>468</v>
      </c>
      <c r="O3" s="61" t="s">
        <v>10</v>
      </c>
      <c r="P3" s="63" t="s">
        <v>11</v>
      </c>
    </row>
    <row r="4" spans="1:16" x14ac:dyDescent="0.25">
      <c r="A4" s="66">
        <v>1</v>
      </c>
      <c r="B4" s="46">
        <v>2017030200</v>
      </c>
      <c r="C4" s="19" t="s">
        <v>483</v>
      </c>
      <c r="D4" s="47" t="s">
        <v>50</v>
      </c>
      <c r="E4" s="46">
        <v>3.81</v>
      </c>
      <c r="F4" s="46">
        <v>5</v>
      </c>
      <c r="G4" s="47">
        <v>36</v>
      </c>
      <c r="H4" s="48">
        <v>900000</v>
      </c>
      <c r="I4" s="19">
        <f t="shared" ref="I4:I16" si="0">IF(E4&gt;3.9,10,IF(E4&gt;3.8,9,IF(E4&gt;3.7,8,IF(E4&gt;3.6,7,IF(E4&gt;3.5,6,IF(E4&gt;3.4,5,IF(E4&gt;3.3,4,IF(E4&gt;3.2,3,IF(E4&gt;3.1,2,IF(E4&gt;3,1))))))))))</f>
        <v>9</v>
      </c>
      <c r="J4" s="19">
        <f t="shared" ref="J4:J16" si="1">IF(G4&gt;45,10,IF(G4&gt;40,9,IF(G4&gt;35,8,IF(G4&gt;30,7,IF(G4&gt;25,6,IF(G4&gt;20,5,IF(G4&gt;15,4,IF(G4&gt;10,3,IF(G4&gt;5,2,1)))))))))</f>
        <v>8</v>
      </c>
      <c r="K4" s="19">
        <f t="shared" ref="K4:K16" si="2">IF(H4&lt;=500000,10,IF(H4&lt;=1000000,9,IF(H4&lt;=1500000,8,IF(H4&lt;=2000000,7,IF(H4&lt;=2500000,6,IF(H4&lt;=3000000,5,IF(H4&lt;=3500000,4,IF(H4&lt;=4000000,3,IF(H4&lt;=4500000,2,1)))))))))</f>
        <v>9</v>
      </c>
      <c r="L4" s="19">
        <f t="shared" ref="L4:L16" si="3">I4*0.5</f>
        <v>4.5</v>
      </c>
      <c r="M4" s="19">
        <f t="shared" ref="M4:M16" si="4">J4*0.4</f>
        <v>3.2</v>
      </c>
      <c r="N4" s="19">
        <f t="shared" ref="N4:N16" si="5">K4*0.1</f>
        <v>0.9</v>
      </c>
      <c r="O4" s="19">
        <f t="shared" ref="O4:O16" si="6">L4+M4+N4</f>
        <v>8.6</v>
      </c>
      <c r="P4" s="64" t="s">
        <v>508</v>
      </c>
    </row>
    <row r="5" spans="1:16" x14ac:dyDescent="0.25">
      <c r="A5" s="66">
        <v>2</v>
      </c>
      <c r="B5" s="46">
        <v>2016030204</v>
      </c>
      <c r="C5" s="19" t="s">
        <v>401</v>
      </c>
      <c r="D5" s="47" t="s">
        <v>50</v>
      </c>
      <c r="E5" s="46">
        <v>3.89</v>
      </c>
      <c r="F5" s="46">
        <v>7</v>
      </c>
      <c r="G5" s="47">
        <v>26</v>
      </c>
      <c r="H5" s="48">
        <v>800000</v>
      </c>
      <c r="I5" s="19">
        <f t="shared" si="0"/>
        <v>9</v>
      </c>
      <c r="J5" s="19">
        <f t="shared" si="1"/>
        <v>6</v>
      </c>
      <c r="K5" s="19">
        <f t="shared" si="2"/>
        <v>9</v>
      </c>
      <c r="L5" s="19">
        <f t="shared" si="3"/>
        <v>4.5</v>
      </c>
      <c r="M5" s="19">
        <f t="shared" si="4"/>
        <v>2.4000000000000004</v>
      </c>
      <c r="N5" s="19">
        <f t="shared" si="5"/>
        <v>0.9</v>
      </c>
      <c r="O5" s="19">
        <f t="shared" si="6"/>
        <v>7.8000000000000007</v>
      </c>
      <c r="P5" s="64" t="s">
        <v>509</v>
      </c>
    </row>
    <row r="6" spans="1:16" x14ac:dyDescent="0.25">
      <c r="A6" s="66">
        <v>3</v>
      </c>
      <c r="B6" s="46">
        <v>2016030136</v>
      </c>
      <c r="C6" s="19" t="s">
        <v>217</v>
      </c>
      <c r="D6" s="47" t="s">
        <v>50</v>
      </c>
      <c r="E6" s="46">
        <v>3.83</v>
      </c>
      <c r="F6" s="46">
        <v>7</v>
      </c>
      <c r="G6" s="47">
        <v>24</v>
      </c>
      <c r="H6" s="48">
        <v>1000000</v>
      </c>
      <c r="I6" s="19">
        <f t="shared" si="0"/>
        <v>9</v>
      </c>
      <c r="J6" s="19">
        <f t="shared" si="1"/>
        <v>5</v>
      </c>
      <c r="K6" s="19">
        <f t="shared" si="2"/>
        <v>9</v>
      </c>
      <c r="L6" s="19">
        <f t="shared" si="3"/>
        <v>4.5</v>
      </c>
      <c r="M6" s="19">
        <f t="shared" si="4"/>
        <v>2</v>
      </c>
      <c r="N6" s="19">
        <f t="shared" si="5"/>
        <v>0.9</v>
      </c>
      <c r="O6" s="19">
        <f t="shared" si="6"/>
        <v>7.4</v>
      </c>
      <c r="P6" s="64" t="s">
        <v>510</v>
      </c>
    </row>
    <row r="7" spans="1:16" x14ac:dyDescent="0.25">
      <c r="A7" s="66">
        <v>4</v>
      </c>
      <c r="B7" s="46">
        <v>2016030047</v>
      </c>
      <c r="C7" s="19" t="s">
        <v>49</v>
      </c>
      <c r="D7" s="47" t="s">
        <v>50</v>
      </c>
      <c r="E7" s="46">
        <v>3.45</v>
      </c>
      <c r="F7" s="46">
        <v>7</v>
      </c>
      <c r="G7" s="47">
        <v>42</v>
      </c>
      <c r="H7" s="48">
        <v>500000</v>
      </c>
      <c r="I7" s="19">
        <f t="shared" si="0"/>
        <v>5</v>
      </c>
      <c r="J7" s="19">
        <f t="shared" si="1"/>
        <v>9</v>
      </c>
      <c r="K7" s="19">
        <f t="shared" si="2"/>
        <v>10</v>
      </c>
      <c r="L7" s="19">
        <f t="shared" si="3"/>
        <v>2.5</v>
      </c>
      <c r="M7" s="19">
        <f t="shared" si="4"/>
        <v>3.6</v>
      </c>
      <c r="N7" s="19">
        <f t="shared" si="5"/>
        <v>1</v>
      </c>
      <c r="O7" s="19">
        <f t="shared" si="6"/>
        <v>7.1</v>
      </c>
      <c r="P7" s="64" t="s">
        <v>511</v>
      </c>
    </row>
    <row r="8" spans="1:16" x14ac:dyDescent="0.25">
      <c r="A8" s="66">
        <v>5</v>
      </c>
      <c r="B8" s="46">
        <v>2017030090</v>
      </c>
      <c r="C8" s="19" t="s">
        <v>429</v>
      </c>
      <c r="D8" s="47" t="s">
        <v>50</v>
      </c>
      <c r="E8" s="46">
        <v>3.6</v>
      </c>
      <c r="F8" s="46">
        <v>5</v>
      </c>
      <c r="G8" s="47">
        <v>36</v>
      </c>
      <c r="H8" s="48">
        <v>2000000</v>
      </c>
      <c r="I8" s="19">
        <f t="shared" si="0"/>
        <v>6</v>
      </c>
      <c r="J8" s="19">
        <f t="shared" si="1"/>
        <v>8</v>
      </c>
      <c r="K8" s="19">
        <f t="shared" si="2"/>
        <v>7</v>
      </c>
      <c r="L8" s="19">
        <f t="shared" si="3"/>
        <v>3</v>
      </c>
      <c r="M8" s="19">
        <f t="shared" si="4"/>
        <v>3.2</v>
      </c>
      <c r="N8" s="19">
        <f t="shared" si="5"/>
        <v>0.70000000000000007</v>
      </c>
      <c r="O8" s="19">
        <f t="shared" si="6"/>
        <v>6.9</v>
      </c>
      <c r="P8" s="64" t="s">
        <v>512</v>
      </c>
    </row>
    <row r="9" spans="1:16" x14ac:dyDescent="0.25">
      <c r="A9" s="66">
        <v>6</v>
      </c>
      <c r="B9" s="46">
        <v>2017030040</v>
      </c>
      <c r="C9" s="19" t="s">
        <v>226</v>
      </c>
      <c r="D9" s="47" t="s">
        <v>50</v>
      </c>
      <c r="E9" s="46">
        <v>3.9</v>
      </c>
      <c r="F9" s="46">
        <v>5</v>
      </c>
      <c r="G9" s="47">
        <v>10</v>
      </c>
      <c r="H9" s="48">
        <v>1000000</v>
      </c>
      <c r="I9" s="19">
        <f t="shared" si="0"/>
        <v>9</v>
      </c>
      <c r="J9" s="19">
        <f t="shared" si="1"/>
        <v>2</v>
      </c>
      <c r="K9" s="19">
        <f t="shared" si="2"/>
        <v>9</v>
      </c>
      <c r="L9" s="19">
        <f t="shared" si="3"/>
        <v>4.5</v>
      </c>
      <c r="M9" s="19">
        <f t="shared" si="4"/>
        <v>0.8</v>
      </c>
      <c r="N9" s="19">
        <f t="shared" si="5"/>
        <v>0.9</v>
      </c>
      <c r="O9" s="19">
        <f t="shared" si="6"/>
        <v>6.2</v>
      </c>
      <c r="P9" s="64" t="s">
        <v>513</v>
      </c>
    </row>
    <row r="10" spans="1:16" x14ac:dyDescent="0.25">
      <c r="A10" s="66">
        <v>7</v>
      </c>
      <c r="B10" s="46">
        <v>2016030098</v>
      </c>
      <c r="C10" s="19" t="s">
        <v>198</v>
      </c>
      <c r="D10" s="47" t="s">
        <v>50</v>
      </c>
      <c r="E10" s="46">
        <v>3.87</v>
      </c>
      <c r="F10" s="46">
        <v>7</v>
      </c>
      <c r="G10" s="47">
        <v>12</v>
      </c>
      <c r="H10" s="48">
        <v>3000000</v>
      </c>
      <c r="I10" s="19">
        <f t="shared" si="0"/>
        <v>9</v>
      </c>
      <c r="J10" s="19">
        <f t="shared" si="1"/>
        <v>3</v>
      </c>
      <c r="K10" s="19">
        <f t="shared" si="2"/>
        <v>5</v>
      </c>
      <c r="L10" s="19">
        <f t="shared" si="3"/>
        <v>4.5</v>
      </c>
      <c r="M10" s="19">
        <f t="shared" si="4"/>
        <v>1.2000000000000002</v>
      </c>
      <c r="N10" s="19">
        <f t="shared" si="5"/>
        <v>0.5</v>
      </c>
      <c r="O10" s="19">
        <f t="shared" si="6"/>
        <v>6.2</v>
      </c>
      <c r="P10" s="64" t="s">
        <v>514</v>
      </c>
    </row>
    <row r="11" spans="1:16" x14ac:dyDescent="0.25">
      <c r="A11" s="66">
        <v>8</v>
      </c>
      <c r="B11" s="46">
        <v>2016030135</v>
      </c>
      <c r="C11" s="19" t="s">
        <v>210</v>
      </c>
      <c r="D11" s="47" t="s">
        <v>50</v>
      </c>
      <c r="E11" s="46">
        <v>3.79</v>
      </c>
      <c r="F11" s="46">
        <v>7</v>
      </c>
      <c r="G11" s="47">
        <v>14</v>
      </c>
      <c r="H11" s="48">
        <v>3131500</v>
      </c>
      <c r="I11" s="19">
        <f t="shared" si="0"/>
        <v>8</v>
      </c>
      <c r="J11" s="19">
        <f t="shared" si="1"/>
        <v>3</v>
      </c>
      <c r="K11" s="19">
        <f t="shared" si="2"/>
        <v>4</v>
      </c>
      <c r="L11" s="19">
        <f t="shared" si="3"/>
        <v>4</v>
      </c>
      <c r="M11" s="19">
        <f t="shared" si="4"/>
        <v>1.2000000000000002</v>
      </c>
      <c r="N11" s="19">
        <f t="shared" si="5"/>
        <v>0.4</v>
      </c>
      <c r="O11" s="19">
        <f t="shared" si="6"/>
        <v>5.6000000000000005</v>
      </c>
      <c r="P11" s="64" t="s">
        <v>515</v>
      </c>
    </row>
    <row r="12" spans="1:16" x14ac:dyDescent="0.25">
      <c r="A12" s="66">
        <v>9</v>
      </c>
      <c r="B12" s="46">
        <v>2018030043</v>
      </c>
      <c r="C12" s="19" t="s">
        <v>234</v>
      </c>
      <c r="D12" s="47" t="s">
        <v>50</v>
      </c>
      <c r="E12" s="46">
        <v>3.78</v>
      </c>
      <c r="F12" s="46">
        <v>3</v>
      </c>
      <c r="G12" s="47">
        <v>6</v>
      </c>
      <c r="H12" s="48">
        <v>1500000</v>
      </c>
      <c r="I12" s="19">
        <f t="shared" si="0"/>
        <v>8</v>
      </c>
      <c r="J12" s="19">
        <f t="shared" si="1"/>
        <v>2</v>
      </c>
      <c r="K12" s="19">
        <f t="shared" si="2"/>
        <v>8</v>
      </c>
      <c r="L12" s="19">
        <f t="shared" si="3"/>
        <v>4</v>
      </c>
      <c r="M12" s="19">
        <f t="shared" si="4"/>
        <v>0.8</v>
      </c>
      <c r="N12" s="19">
        <f t="shared" si="5"/>
        <v>0.8</v>
      </c>
      <c r="O12" s="19">
        <f t="shared" si="6"/>
        <v>5.6</v>
      </c>
      <c r="P12" s="64" t="s">
        <v>516</v>
      </c>
    </row>
    <row r="13" spans="1:16" x14ac:dyDescent="0.25">
      <c r="A13" s="66">
        <v>10</v>
      </c>
      <c r="B13" s="46">
        <v>2016030029</v>
      </c>
      <c r="C13" s="19" t="s">
        <v>248</v>
      </c>
      <c r="D13" s="47" t="s">
        <v>50</v>
      </c>
      <c r="E13" s="46">
        <v>3.68</v>
      </c>
      <c r="F13" s="46">
        <v>7</v>
      </c>
      <c r="G13" s="47">
        <v>18</v>
      </c>
      <c r="H13" s="48">
        <v>3923189</v>
      </c>
      <c r="I13" s="19">
        <f t="shared" si="0"/>
        <v>7</v>
      </c>
      <c r="J13" s="19">
        <f t="shared" si="1"/>
        <v>4</v>
      </c>
      <c r="K13" s="19">
        <f t="shared" si="2"/>
        <v>3</v>
      </c>
      <c r="L13" s="19">
        <f t="shared" si="3"/>
        <v>3.5</v>
      </c>
      <c r="M13" s="19">
        <f t="shared" si="4"/>
        <v>1.6</v>
      </c>
      <c r="N13" s="19">
        <f t="shared" si="5"/>
        <v>0.30000000000000004</v>
      </c>
      <c r="O13" s="19">
        <f t="shared" si="6"/>
        <v>5.3999999999999995</v>
      </c>
      <c r="P13" s="64" t="s">
        <v>517</v>
      </c>
    </row>
    <row r="14" spans="1:16" x14ac:dyDescent="0.25">
      <c r="A14" s="66">
        <v>11</v>
      </c>
      <c r="B14" s="46">
        <v>2017030027</v>
      </c>
      <c r="C14" s="19" t="s">
        <v>497</v>
      </c>
      <c r="D14" s="47" t="s">
        <v>50</v>
      </c>
      <c r="E14" s="46">
        <v>3.72</v>
      </c>
      <c r="F14" s="46">
        <v>5</v>
      </c>
      <c r="G14" s="47">
        <v>2</v>
      </c>
      <c r="H14" s="48">
        <v>1500000</v>
      </c>
      <c r="I14" s="19">
        <f t="shared" si="0"/>
        <v>8</v>
      </c>
      <c r="J14" s="19">
        <f t="shared" si="1"/>
        <v>1</v>
      </c>
      <c r="K14" s="19">
        <f t="shared" si="2"/>
        <v>8</v>
      </c>
      <c r="L14" s="19">
        <f t="shared" si="3"/>
        <v>4</v>
      </c>
      <c r="M14" s="19">
        <f t="shared" si="4"/>
        <v>0.4</v>
      </c>
      <c r="N14" s="19">
        <f t="shared" si="5"/>
        <v>0.8</v>
      </c>
      <c r="O14" s="19">
        <f t="shared" si="6"/>
        <v>5.2</v>
      </c>
      <c r="P14" s="64" t="s">
        <v>518</v>
      </c>
    </row>
    <row r="15" spans="1:16" x14ac:dyDescent="0.25">
      <c r="A15" s="66">
        <v>12</v>
      </c>
      <c r="B15" s="46">
        <v>2016030160</v>
      </c>
      <c r="C15" s="19" t="s">
        <v>187</v>
      </c>
      <c r="D15" s="47" t="s">
        <v>50</v>
      </c>
      <c r="E15" s="46">
        <v>3.55</v>
      </c>
      <c r="F15" s="46">
        <v>7</v>
      </c>
      <c r="G15" s="47">
        <v>18</v>
      </c>
      <c r="H15" s="48">
        <v>2500000</v>
      </c>
      <c r="I15" s="19">
        <f t="shared" si="0"/>
        <v>6</v>
      </c>
      <c r="J15" s="19">
        <f t="shared" si="1"/>
        <v>4</v>
      </c>
      <c r="K15" s="19">
        <f t="shared" si="2"/>
        <v>6</v>
      </c>
      <c r="L15" s="19">
        <f t="shared" si="3"/>
        <v>3</v>
      </c>
      <c r="M15" s="19">
        <f t="shared" si="4"/>
        <v>1.6</v>
      </c>
      <c r="N15" s="19">
        <f t="shared" si="5"/>
        <v>0.60000000000000009</v>
      </c>
      <c r="O15" s="19">
        <f t="shared" si="6"/>
        <v>5.1999999999999993</v>
      </c>
      <c r="P15" s="64" t="s">
        <v>519</v>
      </c>
    </row>
    <row r="16" spans="1:16" ht="15.75" thickBot="1" x14ac:dyDescent="0.3">
      <c r="A16" s="67">
        <v>13</v>
      </c>
      <c r="B16" s="53">
        <v>2016030125</v>
      </c>
      <c r="C16" s="54" t="s">
        <v>250</v>
      </c>
      <c r="D16" s="55" t="s">
        <v>50</v>
      </c>
      <c r="E16" s="53">
        <v>3.52</v>
      </c>
      <c r="F16" s="53">
        <v>7</v>
      </c>
      <c r="G16" s="55">
        <v>14</v>
      </c>
      <c r="H16" s="56">
        <v>750000</v>
      </c>
      <c r="I16" s="54">
        <f t="shared" si="0"/>
        <v>6</v>
      </c>
      <c r="J16" s="54">
        <f t="shared" si="1"/>
        <v>3</v>
      </c>
      <c r="K16" s="54">
        <f t="shared" si="2"/>
        <v>9</v>
      </c>
      <c r="L16" s="54">
        <f t="shared" si="3"/>
        <v>3</v>
      </c>
      <c r="M16" s="54">
        <f t="shared" si="4"/>
        <v>1.2000000000000002</v>
      </c>
      <c r="N16" s="54">
        <f t="shared" si="5"/>
        <v>0.9</v>
      </c>
      <c r="O16" s="54">
        <f t="shared" si="6"/>
        <v>5.1000000000000005</v>
      </c>
      <c r="P16" s="65" t="s">
        <v>520</v>
      </c>
    </row>
    <row r="17" spans="1:16" x14ac:dyDescent="0.25">
      <c r="A17" s="52"/>
      <c r="B17" s="50"/>
      <c r="C17" s="52"/>
      <c r="D17" s="59"/>
      <c r="E17" s="50"/>
      <c r="F17" s="50"/>
      <c r="G17" s="59"/>
      <c r="H17" s="57"/>
      <c r="I17" s="52"/>
      <c r="J17" s="52"/>
      <c r="K17" s="52"/>
      <c r="L17" s="52"/>
      <c r="M17" s="52"/>
      <c r="N17" s="52"/>
      <c r="O17" s="52"/>
      <c r="P17" s="52"/>
    </row>
    <row r="18" spans="1:16" ht="18.75" x14ac:dyDescent="0.25">
      <c r="A18" s="71" t="s">
        <v>820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6" ht="3.75" customHeight="1" thickBot="1" x14ac:dyDescent="0.3">
      <c r="A19" s="52"/>
      <c r="B19" s="50"/>
      <c r="C19" s="52"/>
      <c r="D19" s="59"/>
      <c r="E19" s="50"/>
      <c r="F19" s="50"/>
      <c r="G19" s="59"/>
      <c r="H19" s="57"/>
      <c r="I19" s="52"/>
      <c r="J19" s="52"/>
      <c r="K19" s="52"/>
      <c r="L19" s="52"/>
      <c r="M19" s="52"/>
      <c r="N19" s="52"/>
      <c r="O19" s="52"/>
      <c r="P19" s="52"/>
    </row>
    <row r="20" spans="1:16" ht="45" x14ac:dyDescent="0.25">
      <c r="A20" s="60" t="s">
        <v>0</v>
      </c>
      <c r="B20" s="61" t="s">
        <v>1</v>
      </c>
      <c r="C20" s="61" t="s">
        <v>2</v>
      </c>
      <c r="D20" s="61" t="s">
        <v>3</v>
      </c>
      <c r="E20" s="61" t="s">
        <v>4</v>
      </c>
      <c r="F20" s="61" t="s">
        <v>17</v>
      </c>
      <c r="G20" s="61" t="s">
        <v>5</v>
      </c>
      <c r="H20" s="62" t="s">
        <v>6</v>
      </c>
      <c r="I20" s="61" t="s">
        <v>7</v>
      </c>
      <c r="J20" s="61" t="s">
        <v>27</v>
      </c>
      <c r="K20" s="61" t="s">
        <v>8</v>
      </c>
      <c r="L20" s="61" t="s">
        <v>9</v>
      </c>
      <c r="M20" s="61" t="s">
        <v>467</v>
      </c>
      <c r="N20" s="61" t="s">
        <v>468</v>
      </c>
      <c r="O20" s="61" t="s">
        <v>10</v>
      </c>
      <c r="P20" s="63" t="s">
        <v>11</v>
      </c>
    </row>
    <row r="21" spans="1:16" x14ac:dyDescent="0.25">
      <c r="A21" s="66">
        <v>14</v>
      </c>
      <c r="B21" s="46">
        <v>2017030052</v>
      </c>
      <c r="C21" s="19" t="s">
        <v>155</v>
      </c>
      <c r="D21" s="47" t="s">
        <v>50</v>
      </c>
      <c r="E21" s="46">
        <v>3.7</v>
      </c>
      <c r="F21" s="46">
        <v>5</v>
      </c>
      <c r="G21" s="47">
        <v>6</v>
      </c>
      <c r="H21" s="48">
        <v>2000000</v>
      </c>
      <c r="I21" s="19">
        <f t="shared" ref="I21:I36" si="7">IF(E21&gt;3.9,10,IF(E21&gt;3.8,9,IF(E21&gt;3.7,8,IF(E21&gt;3.6,7,IF(E21&gt;3.5,6,IF(E21&gt;3.4,5,IF(E21&gt;3.3,4,IF(E21&gt;3.2,3,IF(E21&gt;3.1,2,IF(E21&gt;3,1))))))))))</f>
        <v>7</v>
      </c>
      <c r="J21" s="19">
        <f t="shared" ref="J21:J36" si="8">IF(G21&gt;45,10,IF(G21&gt;40,9,IF(G21&gt;35,8,IF(G21&gt;30,7,IF(G21&gt;25,6,IF(G21&gt;20,5,IF(G21&gt;15,4,IF(G21&gt;10,3,IF(G21&gt;5,2,1)))))))))</f>
        <v>2</v>
      </c>
      <c r="K21" s="19">
        <f t="shared" ref="K21:K36" si="9">IF(H21&lt;=500000,10,IF(H21&lt;=1000000,9,IF(H21&lt;=1500000,8,IF(H21&lt;=2000000,7,IF(H21&lt;=2500000,6,IF(H21&lt;=3000000,5,IF(H21&lt;=3500000,4,IF(H21&lt;=4000000,3,IF(H21&lt;=4500000,2,1)))))))))</f>
        <v>7</v>
      </c>
      <c r="L21" s="19">
        <f t="shared" ref="L21:L36" si="10">I21*0.5</f>
        <v>3.5</v>
      </c>
      <c r="M21" s="19">
        <f t="shared" ref="M21:M36" si="11">J21*0.4</f>
        <v>0.8</v>
      </c>
      <c r="N21" s="19">
        <f t="shared" ref="N21:N36" si="12">K21*0.1</f>
        <v>0.70000000000000007</v>
      </c>
      <c r="O21" s="19">
        <f t="shared" ref="O21:O36" si="13">L21+M21+N21</f>
        <v>5</v>
      </c>
      <c r="P21" s="64" t="s">
        <v>521</v>
      </c>
    </row>
    <row r="22" spans="1:16" x14ac:dyDescent="0.25">
      <c r="A22" s="66">
        <v>15</v>
      </c>
      <c r="B22" s="46">
        <v>2018030058</v>
      </c>
      <c r="C22" s="19" t="s">
        <v>243</v>
      </c>
      <c r="D22" s="47" t="s">
        <v>50</v>
      </c>
      <c r="E22" s="46">
        <v>3.61</v>
      </c>
      <c r="F22" s="46">
        <v>3</v>
      </c>
      <c r="G22" s="47">
        <v>10</v>
      </c>
      <c r="H22" s="48">
        <v>2500000</v>
      </c>
      <c r="I22" s="19">
        <f t="shared" si="7"/>
        <v>7</v>
      </c>
      <c r="J22" s="19">
        <f t="shared" si="8"/>
        <v>2</v>
      </c>
      <c r="K22" s="19">
        <f t="shared" si="9"/>
        <v>6</v>
      </c>
      <c r="L22" s="19">
        <f t="shared" si="10"/>
        <v>3.5</v>
      </c>
      <c r="M22" s="19">
        <f t="shared" si="11"/>
        <v>0.8</v>
      </c>
      <c r="N22" s="19">
        <f t="shared" si="12"/>
        <v>0.60000000000000009</v>
      </c>
      <c r="O22" s="19">
        <f t="shared" si="13"/>
        <v>4.9000000000000004</v>
      </c>
      <c r="P22" s="64" t="s">
        <v>522</v>
      </c>
    </row>
    <row r="23" spans="1:16" x14ac:dyDescent="0.25">
      <c r="A23" s="66">
        <v>16</v>
      </c>
      <c r="B23" s="46">
        <v>2016030149</v>
      </c>
      <c r="C23" s="19" t="s">
        <v>207</v>
      </c>
      <c r="D23" s="47" t="s">
        <v>50</v>
      </c>
      <c r="E23" s="46">
        <v>3.48</v>
      </c>
      <c r="F23" s="46">
        <v>7</v>
      </c>
      <c r="G23" s="47">
        <v>16</v>
      </c>
      <c r="H23" s="48">
        <v>2000000</v>
      </c>
      <c r="I23" s="19">
        <f t="shared" si="7"/>
        <v>5</v>
      </c>
      <c r="J23" s="19">
        <f t="shared" si="8"/>
        <v>4</v>
      </c>
      <c r="K23" s="19">
        <f t="shared" si="9"/>
        <v>7</v>
      </c>
      <c r="L23" s="19">
        <f t="shared" si="10"/>
        <v>2.5</v>
      </c>
      <c r="M23" s="19">
        <f t="shared" si="11"/>
        <v>1.6</v>
      </c>
      <c r="N23" s="19">
        <f t="shared" si="12"/>
        <v>0.70000000000000007</v>
      </c>
      <c r="O23" s="19">
        <f t="shared" si="13"/>
        <v>4.8</v>
      </c>
      <c r="P23" s="64" t="s">
        <v>523</v>
      </c>
    </row>
    <row r="24" spans="1:16" x14ac:dyDescent="0.25">
      <c r="A24" s="66">
        <v>17</v>
      </c>
      <c r="B24" s="46">
        <v>2018030079</v>
      </c>
      <c r="C24" s="19" t="s">
        <v>231</v>
      </c>
      <c r="D24" s="47" t="s">
        <v>50</v>
      </c>
      <c r="E24" s="46">
        <v>3.65</v>
      </c>
      <c r="F24" s="46">
        <v>3</v>
      </c>
      <c r="G24" s="47">
        <v>6</v>
      </c>
      <c r="H24" s="48">
        <v>3000000</v>
      </c>
      <c r="I24" s="19">
        <f t="shared" si="7"/>
        <v>7</v>
      </c>
      <c r="J24" s="19">
        <f t="shared" si="8"/>
        <v>2</v>
      </c>
      <c r="K24" s="19">
        <f t="shared" si="9"/>
        <v>5</v>
      </c>
      <c r="L24" s="19">
        <f t="shared" si="10"/>
        <v>3.5</v>
      </c>
      <c r="M24" s="19">
        <f t="shared" si="11"/>
        <v>0.8</v>
      </c>
      <c r="N24" s="19">
        <f t="shared" si="12"/>
        <v>0.5</v>
      </c>
      <c r="O24" s="19">
        <f t="shared" si="13"/>
        <v>4.8</v>
      </c>
      <c r="P24" s="64" t="s">
        <v>524</v>
      </c>
    </row>
    <row r="25" spans="1:16" x14ac:dyDescent="0.25">
      <c r="A25" s="66">
        <v>18</v>
      </c>
      <c r="B25" s="46">
        <v>2017030029</v>
      </c>
      <c r="C25" s="19" t="s">
        <v>369</v>
      </c>
      <c r="D25" s="47" t="s">
        <v>50</v>
      </c>
      <c r="E25" s="46">
        <v>3.56</v>
      </c>
      <c r="F25" s="46">
        <v>5</v>
      </c>
      <c r="G25" s="47">
        <v>10</v>
      </c>
      <c r="H25" s="48">
        <v>1000000</v>
      </c>
      <c r="I25" s="19">
        <f t="shared" si="7"/>
        <v>6</v>
      </c>
      <c r="J25" s="19">
        <f t="shared" si="8"/>
        <v>2</v>
      </c>
      <c r="K25" s="19">
        <f t="shared" si="9"/>
        <v>9</v>
      </c>
      <c r="L25" s="19">
        <f t="shared" si="10"/>
        <v>3</v>
      </c>
      <c r="M25" s="19">
        <f t="shared" si="11"/>
        <v>0.8</v>
      </c>
      <c r="N25" s="19">
        <f t="shared" si="12"/>
        <v>0.9</v>
      </c>
      <c r="O25" s="19">
        <f t="shared" si="13"/>
        <v>4.7</v>
      </c>
      <c r="P25" s="64" t="s">
        <v>525</v>
      </c>
    </row>
    <row r="26" spans="1:16" x14ac:dyDescent="0.25">
      <c r="A26" s="66">
        <v>19</v>
      </c>
      <c r="B26" s="46">
        <v>2018030073</v>
      </c>
      <c r="C26" s="19" t="s">
        <v>378</v>
      </c>
      <c r="D26" s="47" t="s">
        <v>50</v>
      </c>
      <c r="E26" s="46">
        <v>3.52</v>
      </c>
      <c r="F26" s="46">
        <v>3</v>
      </c>
      <c r="G26" s="47">
        <v>12</v>
      </c>
      <c r="H26" s="48">
        <v>3000000</v>
      </c>
      <c r="I26" s="19">
        <f t="shared" si="7"/>
        <v>6</v>
      </c>
      <c r="J26" s="19">
        <f t="shared" si="8"/>
        <v>3</v>
      </c>
      <c r="K26" s="19">
        <f t="shared" si="9"/>
        <v>5</v>
      </c>
      <c r="L26" s="19">
        <f t="shared" si="10"/>
        <v>3</v>
      </c>
      <c r="M26" s="19">
        <f t="shared" si="11"/>
        <v>1.2000000000000002</v>
      </c>
      <c r="N26" s="19">
        <f t="shared" si="12"/>
        <v>0.5</v>
      </c>
      <c r="O26" s="19">
        <f t="shared" si="13"/>
        <v>4.7</v>
      </c>
      <c r="P26" s="64" t="s">
        <v>526</v>
      </c>
    </row>
    <row r="27" spans="1:16" x14ac:dyDescent="0.25">
      <c r="A27" s="66">
        <v>20</v>
      </c>
      <c r="B27" s="46">
        <v>2016030156</v>
      </c>
      <c r="C27" s="19" t="s">
        <v>465</v>
      </c>
      <c r="D27" s="47" t="s">
        <v>50</v>
      </c>
      <c r="E27" s="46">
        <v>3.39</v>
      </c>
      <c r="F27" s="46">
        <v>7</v>
      </c>
      <c r="G27" s="47">
        <v>20</v>
      </c>
      <c r="H27" s="48">
        <v>1000000</v>
      </c>
      <c r="I27" s="19">
        <f t="shared" si="7"/>
        <v>4</v>
      </c>
      <c r="J27" s="19">
        <f t="shared" si="8"/>
        <v>4</v>
      </c>
      <c r="K27" s="19">
        <f t="shared" si="9"/>
        <v>9</v>
      </c>
      <c r="L27" s="19">
        <f t="shared" si="10"/>
        <v>2</v>
      </c>
      <c r="M27" s="19">
        <f t="shared" si="11"/>
        <v>1.6</v>
      </c>
      <c r="N27" s="19">
        <f t="shared" si="12"/>
        <v>0.9</v>
      </c>
      <c r="O27" s="19">
        <f t="shared" si="13"/>
        <v>4.5</v>
      </c>
      <c r="P27" s="64" t="s">
        <v>527</v>
      </c>
    </row>
    <row r="28" spans="1:16" x14ac:dyDescent="0.25">
      <c r="A28" s="66">
        <v>21</v>
      </c>
      <c r="B28" s="46">
        <v>2016030148</v>
      </c>
      <c r="C28" s="19" t="s">
        <v>382</v>
      </c>
      <c r="D28" s="47" t="s">
        <v>50</v>
      </c>
      <c r="E28" s="46">
        <v>3.52</v>
      </c>
      <c r="F28" s="46">
        <v>7</v>
      </c>
      <c r="G28" s="47">
        <v>10</v>
      </c>
      <c r="H28" s="48">
        <v>2000000</v>
      </c>
      <c r="I28" s="19">
        <f t="shared" si="7"/>
        <v>6</v>
      </c>
      <c r="J28" s="19">
        <f t="shared" si="8"/>
        <v>2</v>
      </c>
      <c r="K28" s="19">
        <f t="shared" si="9"/>
        <v>7</v>
      </c>
      <c r="L28" s="19">
        <f t="shared" si="10"/>
        <v>3</v>
      </c>
      <c r="M28" s="19">
        <f t="shared" si="11"/>
        <v>0.8</v>
      </c>
      <c r="N28" s="19">
        <f t="shared" si="12"/>
        <v>0.70000000000000007</v>
      </c>
      <c r="O28" s="19">
        <f t="shared" si="13"/>
        <v>4.5</v>
      </c>
      <c r="P28" s="64" t="s">
        <v>528</v>
      </c>
    </row>
    <row r="29" spans="1:16" x14ac:dyDescent="0.25">
      <c r="A29" s="66">
        <v>22</v>
      </c>
      <c r="B29" s="46">
        <v>2016030008</v>
      </c>
      <c r="C29" s="19" t="s">
        <v>374</v>
      </c>
      <c r="D29" s="47" t="s">
        <v>50</v>
      </c>
      <c r="E29" s="46">
        <v>3.34</v>
      </c>
      <c r="F29" s="46">
        <v>7</v>
      </c>
      <c r="G29" s="47">
        <v>18</v>
      </c>
      <c r="H29" s="48">
        <v>1500000</v>
      </c>
      <c r="I29" s="19">
        <f t="shared" si="7"/>
        <v>4</v>
      </c>
      <c r="J29" s="19">
        <f t="shared" si="8"/>
        <v>4</v>
      </c>
      <c r="K29" s="19">
        <f t="shared" si="9"/>
        <v>8</v>
      </c>
      <c r="L29" s="19">
        <f t="shared" si="10"/>
        <v>2</v>
      </c>
      <c r="M29" s="19">
        <f t="shared" si="11"/>
        <v>1.6</v>
      </c>
      <c r="N29" s="19">
        <f t="shared" si="12"/>
        <v>0.8</v>
      </c>
      <c r="O29" s="19">
        <f t="shared" si="13"/>
        <v>4.4000000000000004</v>
      </c>
      <c r="P29" s="64" t="s">
        <v>529</v>
      </c>
    </row>
    <row r="30" spans="1:16" x14ac:dyDescent="0.25">
      <c r="A30" s="66">
        <v>23</v>
      </c>
      <c r="B30" s="46">
        <v>2018030063</v>
      </c>
      <c r="C30" s="19" t="s">
        <v>246</v>
      </c>
      <c r="D30" s="47" t="s">
        <v>50</v>
      </c>
      <c r="E30" s="46">
        <v>3.52</v>
      </c>
      <c r="F30" s="46">
        <v>3</v>
      </c>
      <c r="G30" s="47">
        <v>5</v>
      </c>
      <c r="H30" s="48">
        <v>0</v>
      </c>
      <c r="I30" s="19">
        <f t="shared" si="7"/>
        <v>6</v>
      </c>
      <c r="J30" s="19">
        <f t="shared" si="8"/>
        <v>1</v>
      </c>
      <c r="K30" s="19">
        <f t="shared" si="9"/>
        <v>10</v>
      </c>
      <c r="L30" s="19">
        <f t="shared" si="10"/>
        <v>3</v>
      </c>
      <c r="M30" s="19">
        <f t="shared" si="11"/>
        <v>0.4</v>
      </c>
      <c r="N30" s="19">
        <f t="shared" si="12"/>
        <v>1</v>
      </c>
      <c r="O30" s="19">
        <f t="shared" si="13"/>
        <v>4.4000000000000004</v>
      </c>
      <c r="P30" s="64" t="s">
        <v>530</v>
      </c>
    </row>
    <row r="31" spans="1:16" x14ac:dyDescent="0.25">
      <c r="A31" s="66">
        <v>24</v>
      </c>
      <c r="B31" s="46">
        <v>2017030051</v>
      </c>
      <c r="C31" s="19" t="s">
        <v>320</v>
      </c>
      <c r="D31" s="47" t="s">
        <v>50</v>
      </c>
      <c r="E31" s="46">
        <v>3.46</v>
      </c>
      <c r="F31" s="46">
        <v>5</v>
      </c>
      <c r="G31" s="47">
        <v>10</v>
      </c>
      <c r="H31" s="48">
        <v>1000000</v>
      </c>
      <c r="I31" s="19">
        <f t="shared" si="7"/>
        <v>5</v>
      </c>
      <c r="J31" s="19">
        <f t="shared" si="8"/>
        <v>2</v>
      </c>
      <c r="K31" s="19">
        <f t="shared" si="9"/>
        <v>9</v>
      </c>
      <c r="L31" s="19">
        <f t="shared" si="10"/>
        <v>2.5</v>
      </c>
      <c r="M31" s="19">
        <f t="shared" si="11"/>
        <v>0.8</v>
      </c>
      <c r="N31" s="19">
        <f t="shared" si="12"/>
        <v>0.9</v>
      </c>
      <c r="O31" s="19">
        <f t="shared" si="13"/>
        <v>4.2</v>
      </c>
      <c r="P31" s="64" t="s">
        <v>531</v>
      </c>
    </row>
    <row r="32" spans="1:16" x14ac:dyDescent="0.25">
      <c r="A32" s="66">
        <v>25</v>
      </c>
      <c r="B32" s="46">
        <v>2017030122</v>
      </c>
      <c r="C32" s="19" t="s">
        <v>323</v>
      </c>
      <c r="D32" s="47" t="s">
        <v>50</v>
      </c>
      <c r="E32" s="46">
        <v>3.42</v>
      </c>
      <c r="F32" s="46">
        <v>5</v>
      </c>
      <c r="G32" s="47">
        <v>6</v>
      </c>
      <c r="H32" s="48">
        <v>1000000</v>
      </c>
      <c r="I32" s="19">
        <f t="shared" si="7"/>
        <v>5</v>
      </c>
      <c r="J32" s="19">
        <f t="shared" si="8"/>
        <v>2</v>
      </c>
      <c r="K32" s="19">
        <f t="shared" si="9"/>
        <v>9</v>
      </c>
      <c r="L32" s="19">
        <f t="shared" si="10"/>
        <v>2.5</v>
      </c>
      <c r="M32" s="19">
        <f t="shared" si="11"/>
        <v>0.8</v>
      </c>
      <c r="N32" s="19">
        <f t="shared" si="12"/>
        <v>0.9</v>
      </c>
      <c r="O32" s="19">
        <f t="shared" si="13"/>
        <v>4.2</v>
      </c>
      <c r="P32" s="64" t="s">
        <v>532</v>
      </c>
    </row>
    <row r="33" spans="1:16" x14ac:dyDescent="0.25">
      <c r="A33" s="66">
        <v>26</v>
      </c>
      <c r="B33" s="46">
        <v>2017030069</v>
      </c>
      <c r="C33" s="19" t="s">
        <v>366</v>
      </c>
      <c r="D33" s="47" t="s">
        <v>50</v>
      </c>
      <c r="E33" s="46">
        <v>3.47</v>
      </c>
      <c r="F33" s="46">
        <v>5</v>
      </c>
      <c r="G33" s="47">
        <v>8</v>
      </c>
      <c r="H33" s="48">
        <v>1500000</v>
      </c>
      <c r="I33" s="19">
        <f t="shared" si="7"/>
        <v>5</v>
      </c>
      <c r="J33" s="19">
        <f t="shared" si="8"/>
        <v>2</v>
      </c>
      <c r="K33" s="19">
        <f t="shared" si="9"/>
        <v>8</v>
      </c>
      <c r="L33" s="19">
        <f t="shared" si="10"/>
        <v>2.5</v>
      </c>
      <c r="M33" s="19">
        <f t="shared" si="11"/>
        <v>0.8</v>
      </c>
      <c r="N33" s="19">
        <f t="shared" si="12"/>
        <v>0.8</v>
      </c>
      <c r="O33" s="19">
        <f t="shared" si="13"/>
        <v>4.0999999999999996</v>
      </c>
      <c r="P33" s="64" t="s">
        <v>533</v>
      </c>
    </row>
    <row r="34" spans="1:16" x14ac:dyDescent="0.25">
      <c r="A34" s="66">
        <v>27</v>
      </c>
      <c r="B34" s="46">
        <v>2016030032</v>
      </c>
      <c r="C34" s="19" t="s">
        <v>362</v>
      </c>
      <c r="D34" s="47" t="s">
        <v>50</v>
      </c>
      <c r="E34" s="46">
        <v>3.39</v>
      </c>
      <c r="F34" s="46">
        <v>7</v>
      </c>
      <c r="G34" s="47">
        <v>12</v>
      </c>
      <c r="H34" s="48">
        <v>1500000</v>
      </c>
      <c r="I34" s="19">
        <f t="shared" si="7"/>
        <v>4</v>
      </c>
      <c r="J34" s="19">
        <f t="shared" si="8"/>
        <v>3</v>
      </c>
      <c r="K34" s="19">
        <f t="shared" si="9"/>
        <v>8</v>
      </c>
      <c r="L34" s="19">
        <f t="shared" si="10"/>
        <v>2</v>
      </c>
      <c r="M34" s="19">
        <f t="shared" si="11"/>
        <v>1.2000000000000002</v>
      </c>
      <c r="N34" s="19">
        <f t="shared" si="12"/>
        <v>0.8</v>
      </c>
      <c r="O34" s="19">
        <f t="shared" si="13"/>
        <v>4</v>
      </c>
      <c r="P34" s="64" t="s">
        <v>534</v>
      </c>
    </row>
    <row r="35" spans="1:16" x14ac:dyDescent="0.25">
      <c r="A35" s="66">
        <v>28</v>
      </c>
      <c r="B35" s="46">
        <v>2017030034</v>
      </c>
      <c r="C35" s="19" t="s">
        <v>229</v>
      </c>
      <c r="D35" s="47" t="s">
        <v>50</v>
      </c>
      <c r="E35" s="46">
        <v>3.32</v>
      </c>
      <c r="F35" s="46">
        <v>5</v>
      </c>
      <c r="G35" s="47">
        <v>13</v>
      </c>
      <c r="H35" s="48">
        <v>2000000</v>
      </c>
      <c r="I35" s="19">
        <f t="shared" si="7"/>
        <v>4</v>
      </c>
      <c r="J35" s="19">
        <f t="shared" si="8"/>
        <v>3</v>
      </c>
      <c r="K35" s="19">
        <f t="shared" si="9"/>
        <v>7</v>
      </c>
      <c r="L35" s="19">
        <f t="shared" si="10"/>
        <v>2</v>
      </c>
      <c r="M35" s="19">
        <f t="shared" si="11"/>
        <v>1.2000000000000002</v>
      </c>
      <c r="N35" s="19">
        <f t="shared" si="12"/>
        <v>0.70000000000000007</v>
      </c>
      <c r="O35" s="19">
        <f t="shared" si="13"/>
        <v>3.9000000000000004</v>
      </c>
      <c r="P35" s="64" t="s">
        <v>535</v>
      </c>
    </row>
    <row r="36" spans="1:16" ht="15.75" thickBot="1" x14ac:dyDescent="0.3">
      <c r="A36" s="67">
        <v>29</v>
      </c>
      <c r="B36" s="53">
        <v>2017030159</v>
      </c>
      <c r="C36" s="54" t="s">
        <v>325</v>
      </c>
      <c r="D36" s="55" t="s">
        <v>50</v>
      </c>
      <c r="E36" s="53">
        <v>3.59</v>
      </c>
      <c r="F36" s="53">
        <v>5</v>
      </c>
      <c r="G36" s="55">
        <v>0</v>
      </c>
      <c r="H36" s="56">
        <v>6100000</v>
      </c>
      <c r="I36" s="54">
        <f t="shared" si="7"/>
        <v>6</v>
      </c>
      <c r="J36" s="54">
        <f t="shared" si="8"/>
        <v>1</v>
      </c>
      <c r="K36" s="54">
        <f t="shared" si="9"/>
        <v>1</v>
      </c>
      <c r="L36" s="54">
        <f t="shared" si="10"/>
        <v>3</v>
      </c>
      <c r="M36" s="54">
        <f t="shared" si="11"/>
        <v>0.4</v>
      </c>
      <c r="N36" s="54">
        <f t="shared" si="12"/>
        <v>0.1</v>
      </c>
      <c r="O36" s="54">
        <f t="shared" si="13"/>
        <v>3.5</v>
      </c>
      <c r="P36" s="65" t="s">
        <v>536</v>
      </c>
    </row>
    <row r="37" spans="1:16" ht="6" customHeight="1" x14ac:dyDescent="0.25"/>
    <row r="38" spans="1:16" x14ac:dyDescent="0.25">
      <c r="A38" s="52" t="s">
        <v>822</v>
      </c>
      <c r="L38" t="s">
        <v>823</v>
      </c>
    </row>
  </sheetData>
  <autoFilter ref="A3:P36">
    <sortState ref="A4:Q32">
      <sortCondition descending="1" ref="O3:O32"/>
    </sortState>
  </autoFilter>
  <mergeCells count="2">
    <mergeCell ref="A1:P1"/>
    <mergeCell ref="A18:P18"/>
  </mergeCells>
  <pageMargins left="0.19685039370078741" right="0.11811023622047245" top="0.15748031496062992" bottom="0.15748031496062992" header="0.31496062992125984" footer="0.31496062992125984"/>
  <pageSetup paperSize="5" scale="90" orientation="landscape" horizontalDpi="4294967293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F7" sqref="F7"/>
    </sheetView>
  </sheetViews>
  <sheetFormatPr defaultRowHeight="15" x14ac:dyDescent="0.25"/>
  <cols>
    <col min="1" max="1" width="5.5703125" style="2" customWidth="1"/>
    <col min="2" max="2" width="12.140625" customWidth="1"/>
    <col min="3" max="3" width="24.28515625" customWidth="1"/>
    <col min="4" max="4" width="6.85546875" customWidth="1"/>
    <col min="5" max="5" width="7.140625" customWidth="1"/>
    <col min="6" max="6" width="8.140625" customWidth="1"/>
    <col min="7" max="7" width="9.5703125" customWidth="1"/>
    <col min="8" max="8" width="14.85546875" customWidth="1"/>
    <col min="9" max="9" width="11.85546875" customWidth="1"/>
    <col min="11" max="11" width="12.85546875" customWidth="1"/>
    <col min="14" max="14" width="12.28515625" customWidth="1"/>
    <col min="16" max="16" width="12" customWidth="1"/>
  </cols>
  <sheetData>
    <row r="1" spans="1:16" ht="18.75" x14ac:dyDescent="0.25">
      <c r="A1" s="71" t="s">
        <v>821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5.75" thickBot="1" x14ac:dyDescent="0.3">
      <c r="A2" s="1"/>
      <c r="B2" s="1"/>
      <c r="D2" s="1"/>
      <c r="E2" s="1"/>
      <c r="F2" s="1"/>
      <c r="G2" s="1"/>
      <c r="H2" s="9"/>
    </row>
    <row r="3" spans="1:16" ht="45" x14ac:dyDescent="0.2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17</v>
      </c>
      <c r="G3" s="61" t="s">
        <v>5</v>
      </c>
      <c r="H3" s="62" t="s">
        <v>6</v>
      </c>
      <c r="I3" s="61" t="s">
        <v>7</v>
      </c>
      <c r="J3" s="61" t="s">
        <v>27</v>
      </c>
      <c r="K3" s="61" t="s">
        <v>8</v>
      </c>
      <c r="L3" s="61" t="s">
        <v>9</v>
      </c>
      <c r="M3" s="61" t="s">
        <v>467</v>
      </c>
      <c r="N3" s="61" t="s">
        <v>468</v>
      </c>
      <c r="O3" s="61" t="s">
        <v>10</v>
      </c>
      <c r="P3" s="63" t="s">
        <v>11</v>
      </c>
    </row>
    <row r="4" spans="1:16" ht="15.75" thickBot="1" x14ac:dyDescent="0.3">
      <c r="A4" s="68">
        <v>1</v>
      </c>
      <c r="B4" s="53">
        <v>2017040015</v>
      </c>
      <c r="C4" s="54" t="s">
        <v>316</v>
      </c>
      <c r="D4" s="55" t="s">
        <v>317</v>
      </c>
      <c r="E4" s="53">
        <v>3.57</v>
      </c>
      <c r="F4" s="53">
        <v>5</v>
      </c>
      <c r="G4" s="55">
        <v>6</v>
      </c>
      <c r="H4" s="56">
        <v>1500000</v>
      </c>
      <c r="I4" s="54">
        <f>IF(E4&gt;3.9,10,IF(E4&gt;3.8,9,IF(E4&gt;3.7,8,IF(E4&gt;3.6,7,IF(E4&gt;3.5,6,IF(E4&gt;3.4,5,IF(E4&gt;3.3,4,IF(E4&gt;3.2,3,IF(E4&gt;3.1,2,IF(E4&gt;3,1))))))))))</f>
        <v>6</v>
      </c>
      <c r="J4" s="54">
        <f>IF(G4&gt;45,10,IF(G4&gt;40,9,IF(G4&gt;35,8,IF(G4&gt;30,7,IF(G4&gt;25,6,IF(G4&gt;20,5,IF(G4&gt;15,4,IF(G4&gt;10,3,IF(G4&gt;5,2,1)))))))))</f>
        <v>2</v>
      </c>
      <c r="K4" s="54">
        <f>IF(H4&lt;=500000,10,IF(H4&lt;=1000000,9,IF(H4&lt;=1500000,8,IF(H4&lt;=2000000,7,IF(H4&lt;=2500000,6,IF(H4&lt;=3000000,5,IF(H4&lt;=3500000,4,IF(H4&lt;=4000000,3,IF(H4&lt;=4500000,2,1)))))))))</f>
        <v>8</v>
      </c>
      <c r="L4" s="54">
        <f>I4*0.5</f>
        <v>3</v>
      </c>
      <c r="M4" s="54">
        <f>J4*0.4</f>
        <v>0.8</v>
      </c>
      <c r="N4" s="54">
        <f>K4*0.1</f>
        <v>0.8</v>
      </c>
      <c r="O4" s="54">
        <f>L4+M4+N4</f>
        <v>4.5999999999999996</v>
      </c>
      <c r="P4" s="65" t="s">
        <v>508</v>
      </c>
    </row>
    <row r="9" spans="1:16" x14ac:dyDescent="0.25">
      <c r="A9" s="52" t="s">
        <v>822</v>
      </c>
    </row>
    <row r="10" spans="1:16" ht="28.5" customHeight="1" x14ac:dyDescent="0.25">
      <c r="K10" t="s">
        <v>823</v>
      </c>
    </row>
  </sheetData>
  <mergeCells count="1">
    <mergeCell ref="A1:P1"/>
  </mergeCells>
  <pageMargins left="0.19685039370078741" right="0.11811023622047245" top="0.15748031496062992" bottom="0.35433070866141736" header="0.31496062992125984" footer="0.31496062992125984"/>
  <pageSetup paperSize="5" scale="90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7"/>
  <sheetViews>
    <sheetView zoomScale="86" zoomScaleNormal="86" workbookViewId="0">
      <selection activeCell="J4" sqref="J4"/>
    </sheetView>
  </sheetViews>
  <sheetFormatPr defaultRowHeight="15" x14ac:dyDescent="0.25"/>
  <cols>
    <col min="1" max="1" width="6.140625" customWidth="1"/>
    <col min="2" max="2" width="14" customWidth="1"/>
    <col min="3" max="3" width="28.7109375" customWidth="1"/>
    <col min="8" max="8" width="17.140625" customWidth="1"/>
    <col min="9" max="9" width="15.140625" customWidth="1"/>
    <col min="12" max="12" width="13" customWidth="1"/>
    <col min="15" max="15" width="11.7109375" customWidth="1"/>
    <col min="17" max="17" width="13.42578125" customWidth="1"/>
  </cols>
  <sheetData>
    <row r="1" spans="1:17" ht="18.75" x14ac:dyDescent="0.25">
      <c r="A1" s="71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1"/>
      <c r="B2" s="1"/>
      <c r="D2" s="1"/>
      <c r="E2" s="1"/>
      <c r="F2" s="1"/>
      <c r="G2" s="1"/>
      <c r="H2" s="9"/>
      <c r="I2" s="13"/>
    </row>
    <row r="3" spans="1:17" ht="4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17</v>
      </c>
      <c r="G3" s="3" t="s">
        <v>5</v>
      </c>
      <c r="H3" s="10" t="s">
        <v>6</v>
      </c>
      <c r="I3" s="4" t="s">
        <v>12</v>
      </c>
      <c r="J3" s="12" t="s">
        <v>7</v>
      </c>
      <c r="K3" s="12" t="s">
        <v>27</v>
      </c>
      <c r="L3" s="12" t="s">
        <v>8</v>
      </c>
      <c r="M3" s="12" t="s">
        <v>9</v>
      </c>
      <c r="N3" s="12" t="s">
        <v>467</v>
      </c>
      <c r="O3" s="12" t="s">
        <v>468</v>
      </c>
      <c r="P3" s="12" t="s">
        <v>10</v>
      </c>
      <c r="Q3" s="12" t="s">
        <v>11</v>
      </c>
    </row>
    <row r="4" spans="1:17" x14ac:dyDescent="0.25">
      <c r="B4" s="34">
        <v>2017020350</v>
      </c>
      <c r="C4" s="35" t="s">
        <v>28</v>
      </c>
      <c r="D4" s="36" t="s">
        <v>14</v>
      </c>
      <c r="E4" s="34">
        <v>3.8</v>
      </c>
      <c r="F4" s="34">
        <v>5</v>
      </c>
      <c r="G4" s="36">
        <v>39</v>
      </c>
      <c r="H4" s="37">
        <v>600000</v>
      </c>
      <c r="I4" s="34" t="s">
        <v>29</v>
      </c>
      <c r="J4" s="38">
        <f t="shared" ref="J4:J35" si="0">IF(E4&lt;3.2,1,IF(E4&lt;3.4,2,IF(E4&lt;3.6,3,IF(E4&lt;3.8,4,5))))</f>
        <v>5</v>
      </c>
      <c r="K4" s="38">
        <f t="shared" ref="K4:K35" si="1">IF(G4&lt;=5,1,IF(G4&lt;=10,2,IF(G4&lt;=15,3,IF(G4&lt;=20,4,5))))</f>
        <v>5</v>
      </c>
      <c r="L4" s="38">
        <f t="shared" ref="L4:L35" si="2">IF(H4&lt;1000000,5,IF(H4&lt;2000000,4,IF(H4&lt;3000000,3,IF(H4&lt;4000000,2,1))))</f>
        <v>5</v>
      </c>
      <c r="M4" s="38">
        <f t="shared" ref="M4:M35" si="3">J4*0.5</f>
        <v>2.5</v>
      </c>
      <c r="N4" s="38">
        <f t="shared" ref="N4:N35" si="4">K4*0.4</f>
        <v>2</v>
      </c>
      <c r="O4" s="38">
        <f t="shared" ref="O4:O35" si="5">L4*0.1</f>
        <v>0.5</v>
      </c>
      <c r="P4" s="38">
        <f t="shared" ref="P4:P35" si="6">M4+N4+O4</f>
        <v>5</v>
      </c>
      <c r="Q4" t="s">
        <v>508</v>
      </c>
    </row>
    <row r="5" spans="1:17" x14ac:dyDescent="0.25">
      <c r="B5" s="34">
        <v>2016020123</v>
      </c>
      <c r="C5" s="35" t="s">
        <v>40</v>
      </c>
      <c r="D5" s="36" t="s">
        <v>14</v>
      </c>
      <c r="E5" s="34">
        <v>3.81</v>
      </c>
      <c r="F5" s="34">
        <v>7</v>
      </c>
      <c r="G5" s="36">
        <v>32</v>
      </c>
      <c r="H5" s="37">
        <v>1300000</v>
      </c>
      <c r="I5" s="34" t="s">
        <v>41</v>
      </c>
      <c r="J5" s="38">
        <f t="shared" si="0"/>
        <v>5</v>
      </c>
      <c r="K5" s="38">
        <f t="shared" si="1"/>
        <v>5</v>
      </c>
      <c r="L5" s="38">
        <f t="shared" si="2"/>
        <v>4</v>
      </c>
      <c r="M5" s="38">
        <f t="shared" si="3"/>
        <v>2.5</v>
      </c>
      <c r="N5" s="38">
        <f t="shared" si="4"/>
        <v>2</v>
      </c>
      <c r="O5" s="38">
        <f t="shared" si="5"/>
        <v>0.4</v>
      </c>
      <c r="P5" s="38">
        <f t="shared" si="6"/>
        <v>4.9000000000000004</v>
      </c>
      <c r="Q5" t="s">
        <v>509</v>
      </c>
    </row>
    <row r="6" spans="1:17" x14ac:dyDescent="0.25">
      <c r="B6" s="34">
        <v>2016020541</v>
      </c>
      <c r="C6" s="35" t="s">
        <v>104</v>
      </c>
      <c r="D6" s="36" t="s">
        <v>14</v>
      </c>
      <c r="E6" s="34">
        <v>3.82</v>
      </c>
      <c r="F6" s="34">
        <v>7</v>
      </c>
      <c r="G6" s="36">
        <v>40</v>
      </c>
      <c r="H6" s="37">
        <v>1500000</v>
      </c>
      <c r="I6" s="34" t="s">
        <v>108</v>
      </c>
      <c r="J6" s="38">
        <f t="shared" si="0"/>
        <v>5</v>
      </c>
      <c r="K6" s="38">
        <f t="shared" si="1"/>
        <v>5</v>
      </c>
      <c r="L6" s="38">
        <f t="shared" si="2"/>
        <v>4</v>
      </c>
      <c r="M6" s="38">
        <f t="shared" si="3"/>
        <v>2.5</v>
      </c>
      <c r="N6" s="38">
        <f t="shared" si="4"/>
        <v>2</v>
      </c>
      <c r="O6" s="38">
        <f t="shared" si="5"/>
        <v>0.4</v>
      </c>
      <c r="P6" s="38">
        <f t="shared" si="6"/>
        <v>4.9000000000000004</v>
      </c>
      <c r="Q6" t="s">
        <v>510</v>
      </c>
    </row>
    <row r="7" spans="1:17" x14ac:dyDescent="0.25">
      <c r="B7" s="34">
        <v>2017020629</v>
      </c>
      <c r="C7" s="35" t="s">
        <v>123</v>
      </c>
      <c r="D7" s="36" t="s">
        <v>14</v>
      </c>
      <c r="E7" s="34">
        <v>3.82</v>
      </c>
      <c r="F7" s="34">
        <v>5</v>
      </c>
      <c r="G7" s="36">
        <v>34</v>
      </c>
      <c r="H7" s="37">
        <v>1000000</v>
      </c>
      <c r="I7" s="34" t="s">
        <v>124</v>
      </c>
      <c r="J7" s="38">
        <f t="shared" si="0"/>
        <v>5</v>
      </c>
      <c r="K7" s="38">
        <f t="shared" si="1"/>
        <v>5</v>
      </c>
      <c r="L7" s="38">
        <f t="shared" si="2"/>
        <v>4</v>
      </c>
      <c r="M7" s="38">
        <f t="shared" si="3"/>
        <v>2.5</v>
      </c>
      <c r="N7" s="38">
        <f t="shared" si="4"/>
        <v>2</v>
      </c>
      <c r="O7" s="38">
        <f t="shared" si="5"/>
        <v>0.4</v>
      </c>
      <c r="P7" s="38">
        <f t="shared" si="6"/>
        <v>4.9000000000000004</v>
      </c>
      <c r="Q7" t="s">
        <v>511</v>
      </c>
    </row>
    <row r="8" spans="1:17" x14ac:dyDescent="0.25">
      <c r="B8" s="34">
        <v>2016020900</v>
      </c>
      <c r="C8" s="35" t="s">
        <v>34</v>
      </c>
      <c r="D8" s="36" t="s">
        <v>14</v>
      </c>
      <c r="E8" s="34">
        <v>3.8</v>
      </c>
      <c r="F8" s="34">
        <v>7</v>
      </c>
      <c r="G8" s="36">
        <v>33</v>
      </c>
      <c r="H8" s="37">
        <v>1500000</v>
      </c>
      <c r="I8" s="34" t="s">
        <v>35</v>
      </c>
      <c r="J8" s="38">
        <f t="shared" si="0"/>
        <v>5</v>
      </c>
      <c r="K8" s="38">
        <f t="shared" si="1"/>
        <v>5</v>
      </c>
      <c r="L8" s="38">
        <f t="shared" si="2"/>
        <v>4</v>
      </c>
      <c r="M8" s="38">
        <f t="shared" si="3"/>
        <v>2.5</v>
      </c>
      <c r="N8" s="38">
        <f t="shared" si="4"/>
        <v>2</v>
      </c>
      <c r="O8" s="38">
        <f t="shared" si="5"/>
        <v>0.4</v>
      </c>
      <c r="P8" s="38">
        <f t="shared" si="6"/>
        <v>4.9000000000000004</v>
      </c>
      <c r="Q8" t="s">
        <v>512</v>
      </c>
    </row>
    <row r="9" spans="1:17" x14ac:dyDescent="0.25">
      <c r="B9" s="34">
        <v>2016020154</v>
      </c>
      <c r="C9" s="35" t="s">
        <v>58</v>
      </c>
      <c r="D9" s="36" t="s">
        <v>14</v>
      </c>
      <c r="E9" s="34">
        <v>3.89</v>
      </c>
      <c r="F9" s="34">
        <v>7</v>
      </c>
      <c r="G9" s="36">
        <v>22</v>
      </c>
      <c r="H9" s="37">
        <v>1000000</v>
      </c>
      <c r="I9" s="34" t="s">
        <v>59</v>
      </c>
      <c r="J9" s="38">
        <f t="shared" si="0"/>
        <v>5</v>
      </c>
      <c r="K9" s="38">
        <f t="shared" si="1"/>
        <v>5</v>
      </c>
      <c r="L9" s="38">
        <f t="shared" si="2"/>
        <v>4</v>
      </c>
      <c r="M9" s="38">
        <f t="shared" si="3"/>
        <v>2.5</v>
      </c>
      <c r="N9" s="38">
        <f t="shared" si="4"/>
        <v>2</v>
      </c>
      <c r="O9" s="38">
        <f t="shared" si="5"/>
        <v>0.4</v>
      </c>
      <c r="P9" s="38">
        <f t="shared" si="6"/>
        <v>4.9000000000000004</v>
      </c>
      <c r="Q9" t="s">
        <v>513</v>
      </c>
    </row>
    <row r="10" spans="1:17" x14ac:dyDescent="0.25">
      <c r="B10" s="34">
        <v>2016020953</v>
      </c>
      <c r="C10" s="35" t="s">
        <v>18</v>
      </c>
      <c r="D10" s="36" t="s">
        <v>14</v>
      </c>
      <c r="E10" s="34">
        <v>3.98</v>
      </c>
      <c r="F10" s="34">
        <v>7</v>
      </c>
      <c r="G10" s="36">
        <v>27</v>
      </c>
      <c r="H10" s="37">
        <v>2000000</v>
      </c>
      <c r="I10" s="34" t="s">
        <v>19</v>
      </c>
      <c r="J10" s="38">
        <f t="shared" si="0"/>
        <v>5</v>
      </c>
      <c r="K10" s="38">
        <f t="shared" si="1"/>
        <v>5</v>
      </c>
      <c r="L10" s="38">
        <f t="shared" si="2"/>
        <v>3</v>
      </c>
      <c r="M10" s="38">
        <f t="shared" si="3"/>
        <v>2.5</v>
      </c>
      <c r="N10" s="38">
        <f t="shared" si="4"/>
        <v>2</v>
      </c>
      <c r="O10" s="38">
        <f t="shared" si="5"/>
        <v>0.30000000000000004</v>
      </c>
      <c r="P10" s="38">
        <f t="shared" si="6"/>
        <v>4.8</v>
      </c>
      <c r="Q10" t="s">
        <v>514</v>
      </c>
    </row>
    <row r="11" spans="1:17" x14ac:dyDescent="0.25">
      <c r="B11" s="34">
        <v>2017021156</v>
      </c>
      <c r="C11" s="35" t="s">
        <v>70</v>
      </c>
      <c r="D11" s="36" t="s">
        <v>14</v>
      </c>
      <c r="E11" s="34">
        <v>3.82</v>
      </c>
      <c r="F11" s="34">
        <v>5</v>
      </c>
      <c r="G11" s="36">
        <v>33</v>
      </c>
      <c r="H11" s="37">
        <v>2837044</v>
      </c>
      <c r="I11" s="34" t="s">
        <v>71</v>
      </c>
      <c r="J11" s="38">
        <f t="shared" si="0"/>
        <v>5</v>
      </c>
      <c r="K11" s="38">
        <f t="shared" si="1"/>
        <v>5</v>
      </c>
      <c r="L11" s="38">
        <f t="shared" si="2"/>
        <v>3</v>
      </c>
      <c r="M11" s="38">
        <f t="shared" si="3"/>
        <v>2.5</v>
      </c>
      <c r="N11" s="38">
        <f t="shared" si="4"/>
        <v>2</v>
      </c>
      <c r="O11" s="38">
        <f t="shared" si="5"/>
        <v>0.30000000000000004</v>
      </c>
      <c r="P11" s="38">
        <f t="shared" si="6"/>
        <v>4.8</v>
      </c>
      <c r="Q11" t="s">
        <v>515</v>
      </c>
    </row>
    <row r="12" spans="1:17" x14ac:dyDescent="0.25">
      <c r="B12" s="34">
        <v>2017020540</v>
      </c>
      <c r="C12" s="35" t="s">
        <v>73</v>
      </c>
      <c r="D12" s="36" t="s">
        <v>14</v>
      </c>
      <c r="E12" s="34">
        <v>3.82</v>
      </c>
      <c r="F12" s="34">
        <v>5</v>
      </c>
      <c r="G12" s="36">
        <v>35</v>
      </c>
      <c r="H12" s="37">
        <v>2000000</v>
      </c>
      <c r="I12" s="34" t="s">
        <v>74</v>
      </c>
      <c r="J12" s="38">
        <f t="shared" si="0"/>
        <v>5</v>
      </c>
      <c r="K12" s="38">
        <f t="shared" si="1"/>
        <v>5</v>
      </c>
      <c r="L12" s="38">
        <f t="shared" si="2"/>
        <v>3</v>
      </c>
      <c r="M12" s="38">
        <f t="shared" si="3"/>
        <v>2.5</v>
      </c>
      <c r="N12" s="38">
        <f t="shared" si="4"/>
        <v>2</v>
      </c>
      <c r="O12" s="38">
        <f t="shared" si="5"/>
        <v>0.30000000000000004</v>
      </c>
      <c r="P12" s="38">
        <f t="shared" si="6"/>
        <v>4.8</v>
      </c>
      <c r="Q12" t="s">
        <v>516</v>
      </c>
    </row>
    <row r="13" spans="1:17" x14ac:dyDescent="0.25">
      <c r="B13" s="34">
        <v>2018020907</v>
      </c>
      <c r="C13" s="35" t="s">
        <v>472</v>
      </c>
      <c r="D13" s="36" t="s">
        <v>14</v>
      </c>
      <c r="E13" s="34">
        <v>3.91</v>
      </c>
      <c r="F13" s="34">
        <v>3</v>
      </c>
      <c r="G13" s="36">
        <v>30</v>
      </c>
      <c r="H13" s="37">
        <v>2500000</v>
      </c>
      <c r="I13" s="34" t="s">
        <v>471</v>
      </c>
      <c r="J13" s="38">
        <f t="shared" si="0"/>
        <v>5</v>
      </c>
      <c r="K13" s="38">
        <f t="shared" si="1"/>
        <v>5</v>
      </c>
      <c r="L13" s="38">
        <f t="shared" si="2"/>
        <v>3</v>
      </c>
      <c r="M13" s="38">
        <f t="shared" si="3"/>
        <v>2.5</v>
      </c>
      <c r="N13" s="38">
        <f t="shared" si="4"/>
        <v>2</v>
      </c>
      <c r="O13" s="38">
        <f t="shared" si="5"/>
        <v>0.30000000000000004</v>
      </c>
      <c r="P13" s="38">
        <f t="shared" si="6"/>
        <v>4.8</v>
      </c>
      <c r="Q13" t="s">
        <v>517</v>
      </c>
    </row>
    <row r="14" spans="1:17" x14ac:dyDescent="0.25">
      <c r="B14" s="7">
        <v>2016020752</v>
      </c>
      <c r="C14" s="5" t="s">
        <v>285</v>
      </c>
      <c r="D14" s="6" t="s">
        <v>14</v>
      </c>
      <c r="E14" s="7">
        <v>3.88</v>
      </c>
      <c r="F14" s="7">
        <v>7</v>
      </c>
      <c r="G14" s="6">
        <v>24</v>
      </c>
      <c r="H14" s="8">
        <v>2000000</v>
      </c>
      <c r="I14" s="7" t="s">
        <v>286</v>
      </c>
      <c r="J14">
        <f t="shared" si="0"/>
        <v>5</v>
      </c>
      <c r="K14" s="38">
        <f t="shared" si="1"/>
        <v>5</v>
      </c>
      <c r="L14">
        <f t="shared" si="2"/>
        <v>3</v>
      </c>
      <c r="M14">
        <f t="shared" si="3"/>
        <v>2.5</v>
      </c>
      <c r="N14">
        <f t="shared" si="4"/>
        <v>2</v>
      </c>
      <c r="O14">
        <f t="shared" si="5"/>
        <v>0.30000000000000004</v>
      </c>
      <c r="P14">
        <f t="shared" si="6"/>
        <v>4.8</v>
      </c>
      <c r="Q14" t="s">
        <v>518</v>
      </c>
    </row>
    <row r="15" spans="1:17" x14ac:dyDescent="0.25">
      <c r="B15" s="7">
        <v>2017020988</v>
      </c>
      <c r="C15" s="5" t="s">
        <v>309</v>
      </c>
      <c r="D15" s="6" t="s">
        <v>14</v>
      </c>
      <c r="E15" s="7">
        <v>3.88</v>
      </c>
      <c r="F15" s="7">
        <v>5</v>
      </c>
      <c r="G15" s="6">
        <v>24</v>
      </c>
      <c r="H15" s="8">
        <v>2000000</v>
      </c>
      <c r="I15" s="7" t="s">
        <v>310</v>
      </c>
      <c r="J15">
        <f t="shared" si="0"/>
        <v>5</v>
      </c>
      <c r="K15" s="38">
        <f t="shared" si="1"/>
        <v>5</v>
      </c>
      <c r="L15">
        <f t="shared" si="2"/>
        <v>3</v>
      </c>
      <c r="M15">
        <f t="shared" si="3"/>
        <v>2.5</v>
      </c>
      <c r="N15">
        <f t="shared" si="4"/>
        <v>2</v>
      </c>
      <c r="O15">
        <f t="shared" si="5"/>
        <v>0.30000000000000004</v>
      </c>
      <c r="P15">
        <f t="shared" si="6"/>
        <v>4.8</v>
      </c>
      <c r="Q15" t="s">
        <v>519</v>
      </c>
    </row>
    <row r="16" spans="1:17" x14ac:dyDescent="0.25">
      <c r="B16" s="34">
        <v>2017020090</v>
      </c>
      <c r="C16" s="35" t="s">
        <v>61</v>
      </c>
      <c r="D16" s="36" t="s">
        <v>14</v>
      </c>
      <c r="E16" s="34">
        <v>3.91</v>
      </c>
      <c r="F16" s="34">
        <v>5</v>
      </c>
      <c r="G16" s="36">
        <v>76</v>
      </c>
      <c r="H16" s="37">
        <v>3000000</v>
      </c>
      <c r="I16" s="34" t="s">
        <v>62</v>
      </c>
      <c r="J16" s="38">
        <f t="shared" si="0"/>
        <v>5</v>
      </c>
      <c r="K16" s="38">
        <f t="shared" si="1"/>
        <v>5</v>
      </c>
      <c r="L16" s="38">
        <f t="shared" si="2"/>
        <v>2</v>
      </c>
      <c r="M16" s="38">
        <f t="shared" si="3"/>
        <v>2.5</v>
      </c>
      <c r="N16" s="38">
        <f t="shared" si="4"/>
        <v>2</v>
      </c>
      <c r="O16" s="38">
        <f t="shared" si="5"/>
        <v>0.2</v>
      </c>
      <c r="P16" s="38">
        <f t="shared" si="6"/>
        <v>4.7</v>
      </c>
      <c r="Q16" t="s">
        <v>520</v>
      </c>
    </row>
    <row r="17" spans="2:17" x14ac:dyDescent="0.25">
      <c r="B17" s="34">
        <v>2018020506</v>
      </c>
      <c r="C17" s="35" t="s">
        <v>143</v>
      </c>
      <c r="D17" s="36" t="s">
        <v>14</v>
      </c>
      <c r="E17" s="34">
        <v>3.91</v>
      </c>
      <c r="F17" s="34">
        <v>3</v>
      </c>
      <c r="G17" s="36">
        <v>26</v>
      </c>
      <c r="H17" s="37">
        <v>3300000</v>
      </c>
      <c r="I17" s="34" t="s">
        <v>144</v>
      </c>
      <c r="J17" s="38">
        <f t="shared" si="0"/>
        <v>5</v>
      </c>
      <c r="K17" s="38">
        <f t="shared" si="1"/>
        <v>5</v>
      </c>
      <c r="L17" s="38">
        <f t="shared" si="2"/>
        <v>2</v>
      </c>
      <c r="M17" s="38">
        <f t="shared" si="3"/>
        <v>2.5</v>
      </c>
      <c r="N17" s="38">
        <f t="shared" si="4"/>
        <v>2</v>
      </c>
      <c r="O17" s="38">
        <f t="shared" si="5"/>
        <v>0.2</v>
      </c>
      <c r="P17" s="38">
        <f t="shared" si="6"/>
        <v>4.7</v>
      </c>
      <c r="Q17" t="s">
        <v>521</v>
      </c>
    </row>
    <row r="18" spans="2:17" x14ac:dyDescent="0.25">
      <c r="B18" s="34">
        <v>2017020099</v>
      </c>
      <c r="C18" s="35" t="s">
        <v>204</v>
      </c>
      <c r="D18" s="36" t="s">
        <v>14</v>
      </c>
      <c r="E18" s="34">
        <v>3.92</v>
      </c>
      <c r="F18" s="34">
        <v>5</v>
      </c>
      <c r="G18" s="36">
        <v>63</v>
      </c>
      <c r="H18" s="37">
        <v>3085450</v>
      </c>
      <c r="I18" s="34" t="s">
        <v>205</v>
      </c>
      <c r="J18" s="38">
        <f t="shared" si="0"/>
        <v>5</v>
      </c>
      <c r="K18" s="38">
        <f t="shared" si="1"/>
        <v>5</v>
      </c>
      <c r="L18" s="38">
        <f t="shared" si="2"/>
        <v>2</v>
      </c>
      <c r="M18" s="38">
        <f t="shared" si="3"/>
        <v>2.5</v>
      </c>
      <c r="N18" s="38">
        <f t="shared" si="4"/>
        <v>2</v>
      </c>
      <c r="O18" s="38">
        <f t="shared" si="5"/>
        <v>0.2</v>
      </c>
      <c r="P18" s="38">
        <f t="shared" si="6"/>
        <v>4.7</v>
      </c>
      <c r="Q18" t="s">
        <v>522</v>
      </c>
    </row>
    <row r="19" spans="2:17" x14ac:dyDescent="0.25">
      <c r="B19" s="34">
        <v>2107020085</v>
      </c>
      <c r="C19" s="35" t="s">
        <v>95</v>
      </c>
      <c r="D19" s="36" t="s">
        <v>14</v>
      </c>
      <c r="E19" s="34">
        <v>3.82</v>
      </c>
      <c r="F19" s="34">
        <v>5</v>
      </c>
      <c r="G19" s="36">
        <v>55</v>
      </c>
      <c r="H19" s="37">
        <v>4500000</v>
      </c>
      <c r="I19" s="34" t="s">
        <v>96</v>
      </c>
      <c r="J19" s="38">
        <f t="shared" si="0"/>
        <v>5</v>
      </c>
      <c r="K19" s="38">
        <f t="shared" si="1"/>
        <v>5</v>
      </c>
      <c r="L19" s="38">
        <f t="shared" si="2"/>
        <v>1</v>
      </c>
      <c r="M19" s="38">
        <f t="shared" si="3"/>
        <v>2.5</v>
      </c>
      <c r="N19" s="38">
        <f t="shared" si="4"/>
        <v>2</v>
      </c>
      <c r="O19" s="38">
        <f t="shared" si="5"/>
        <v>0.1</v>
      </c>
      <c r="P19" s="38">
        <f t="shared" si="6"/>
        <v>4.5999999999999996</v>
      </c>
      <c r="Q19" t="s">
        <v>523</v>
      </c>
    </row>
    <row r="20" spans="2:17" x14ac:dyDescent="0.25">
      <c r="B20" s="7">
        <v>2018020586</v>
      </c>
      <c r="C20" s="5" t="s">
        <v>364</v>
      </c>
      <c r="D20" s="6" t="s">
        <v>14</v>
      </c>
      <c r="E20" s="7">
        <v>4</v>
      </c>
      <c r="F20" s="7">
        <v>3</v>
      </c>
      <c r="G20" s="6">
        <v>16</v>
      </c>
      <c r="H20" s="15">
        <v>0</v>
      </c>
      <c r="I20" s="7" t="s">
        <v>365</v>
      </c>
      <c r="J20">
        <f t="shared" si="0"/>
        <v>5</v>
      </c>
      <c r="K20" s="38">
        <f t="shared" si="1"/>
        <v>4</v>
      </c>
      <c r="L20">
        <f t="shared" si="2"/>
        <v>5</v>
      </c>
      <c r="M20">
        <f t="shared" si="3"/>
        <v>2.5</v>
      </c>
      <c r="N20">
        <f t="shared" si="4"/>
        <v>1.6</v>
      </c>
      <c r="O20">
        <f t="shared" si="5"/>
        <v>0.5</v>
      </c>
      <c r="P20">
        <f t="shared" si="6"/>
        <v>4.5999999999999996</v>
      </c>
      <c r="Q20" t="s">
        <v>524</v>
      </c>
    </row>
    <row r="21" spans="2:17" x14ac:dyDescent="0.25">
      <c r="B21" s="34">
        <v>2017020231</v>
      </c>
      <c r="C21" s="35" t="s">
        <v>121</v>
      </c>
      <c r="D21" s="36" t="s">
        <v>14</v>
      </c>
      <c r="E21" s="34">
        <v>3.76</v>
      </c>
      <c r="F21" s="34">
        <v>5</v>
      </c>
      <c r="G21" s="36">
        <v>34</v>
      </c>
      <c r="H21" s="37">
        <v>500000</v>
      </c>
      <c r="I21" s="34" t="s">
        <v>122</v>
      </c>
      <c r="J21" s="38">
        <f t="shared" si="0"/>
        <v>4</v>
      </c>
      <c r="K21" s="38">
        <f t="shared" si="1"/>
        <v>5</v>
      </c>
      <c r="L21" s="38">
        <f t="shared" si="2"/>
        <v>5</v>
      </c>
      <c r="M21" s="38">
        <f t="shared" si="3"/>
        <v>2</v>
      </c>
      <c r="N21" s="38">
        <f t="shared" si="4"/>
        <v>2</v>
      </c>
      <c r="O21" s="38">
        <f t="shared" si="5"/>
        <v>0.5</v>
      </c>
      <c r="P21" s="38">
        <f t="shared" si="6"/>
        <v>4.5</v>
      </c>
      <c r="Q21" t="s">
        <v>525</v>
      </c>
    </row>
    <row r="22" spans="2:17" x14ac:dyDescent="0.25">
      <c r="B22" s="34">
        <v>2016021222</v>
      </c>
      <c r="C22" s="35" t="s">
        <v>135</v>
      </c>
      <c r="D22" s="36" t="s">
        <v>14</v>
      </c>
      <c r="E22" s="34">
        <v>3.73</v>
      </c>
      <c r="F22" s="34">
        <v>7</v>
      </c>
      <c r="G22" s="36">
        <v>30</v>
      </c>
      <c r="H22" s="37">
        <v>500000</v>
      </c>
      <c r="I22" s="34" t="s">
        <v>136</v>
      </c>
      <c r="J22" s="38">
        <f t="shared" si="0"/>
        <v>4</v>
      </c>
      <c r="K22" s="38">
        <f t="shared" si="1"/>
        <v>5</v>
      </c>
      <c r="L22" s="38">
        <f t="shared" si="2"/>
        <v>5</v>
      </c>
      <c r="M22" s="38">
        <f t="shared" si="3"/>
        <v>2</v>
      </c>
      <c r="N22" s="38">
        <f t="shared" si="4"/>
        <v>2</v>
      </c>
      <c r="O22" s="38">
        <f t="shared" si="5"/>
        <v>0.5</v>
      </c>
      <c r="P22" s="38">
        <f t="shared" si="6"/>
        <v>4.5</v>
      </c>
      <c r="Q22" t="s">
        <v>526</v>
      </c>
    </row>
    <row r="23" spans="2:17" x14ac:dyDescent="0.25">
      <c r="B23" s="34">
        <v>2016020594</v>
      </c>
      <c r="C23" s="35" t="s">
        <v>162</v>
      </c>
      <c r="D23" s="36" t="s">
        <v>14</v>
      </c>
      <c r="E23" s="34">
        <v>3.71</v>
      </c>
      <c r="F23" s="34">
        <v>7</v>
      </c>
      <c r="G23" s="36">
        <v>26</v>
      </c>
      <c r="H23" s="37">
        <v>800000</v>
      </c>
      <c r="I23" s="34" t="s">
        <v>163</v>
      </c>
      <c r="J23" s="38">
        <f t="shared" si="0"/>
        <v>4</v>
      </c>
      <c r="K23" s="38">
        <f t="shared" si="1"/>
        <v>5</v>
      </c>
      <c r="L23" s="38">
        <f t="shared" si="2"/>
        <v>5</v>
      </c>
      <c r="M23" s="38">
        <f t="shared" si="3"/>
        <v>2</v>
      </c>
      <c r="N23" s="38">
        <f t="shared" si="4"/>
        <v>2</v>
      </c>
      <c r="O23" s="38">
        <f t="shared" si="5"/>
        <v>0.5</v>
      </c>
      <c r="P23" s="38">
        <f t="shared" si="6"/>
        <v>4.5</v>
      </c>
      <c r="Q23" t="s">
        <v>527</v>
      </c>
    </row>
    <row r="24" spans="2:17" x14ac:dyDescent="0.25">
      <c r="B24" s="34">
        <v>2016021205</v>
      </c>
      <c r="C24" s="35" t="s">
        <v>89</v>
      </c>
      <c r="D24" s="36" t="s">
        <v>14</v>
      </c>
      <c r="E24" s="34">
        <v>3.88</v>
      </c>
      <c r="F24" s="34">
        <v>7</v>
      </c>
      <c r="G24" s="36">
        <v>20</v>
      </c>
      <c r="H24" s="37">
        <v>1600000</v>
      </c>
      <c r="I24" s="34" t="s">
        <v>90</v>
      </c>
      <c r="J24" s="38">
        <f t="shared" si="0"/>
        <v>5</v>
      </c>
      <c r="K24" s="38">
        <f t="shared" si="1"/>
        <v>4</v>
      </c>
      <c r="L24" s="38">
        <f t="shared" si="2"/>
        <v>4</v>
      </c>
      <c r="M24" s="38">
        <f t="shared" si="3"/>
        <v>2.5</v>
      </c>
      <c r="N24" s="38">
        <f t="shared" si="4"/>
        <v>1.6</v>
      </c>
      <c r="O24" s="38">
        <f t="shared" si="5"/>
        <v>0.4</v>
      </c>
      <c r="P24" s="38">
        <f t="shared" si="6"/>
        <v>4.5</v>
      </c>
      <c r="Q24" t="s">
        <v>528</v>
      </c>
    </row>
    <row r="25" spans="2:17" x14ac:dyDescent="0.25">
      <c r="B25" s="34">
        <v>2017020592</v>
      </c>
      <c r="C25" s="35" t="s">
        <v>283</v>
      </c>
      <c r="D25" s="36" t="s">
        <v>14</v>
      </c>
      <c r="E25" s="34">
        <v>3.73</v>
      </c>
      <c r="F25" s="34">
        <v>5</v>
      </c>
      <c r="G25" s="36">
        <v>60</v>
      </c>
      <c r="H25" s="37">
        <v>980000</v>
      </c>
      <c r="I25" s="34" t="s">
        <v>284</v>
      </c>
      <c r="J25" s="38">
        <f t="shared" si="0"/>
        <v>4</v>
      </c>
      <c r="K25" s="38">
        <f t="shared" si="1"/>
        <v>5</v>
      </c>
      <c r="L25" s="38">
        <f t="shared" si="2"/>
        <v>5</v>
      </c>
      <c r="M25" s="38">
        <f t="shared" si="3"/>
        <v>2</v>
      </c>
      <c r="N25" s="38">
        <f t="shared" si="4"/>
        <v>2</v>
      </c>
      <c r="O25" s="38">
        <f t="shared" si="5"/>
        <v>0.5</v>
      </c>
      <c r="P25" s="38">
        <f t="shared" si="6"/>
        <v>4.5</v>
      </c>
      <c r="Q25" t="s">
        <v>529</v>
      </c>
    </row>
    <row r="26" spans="2:17" x14ac:dyDescent="0.25">
      <c r="B26" s="7">
        <v>2018020062</v>
      </c>
      <c r="C26" s="5" t="s">
        <v>183</v>
      </c>
      <c r="D26" s="6" t="s">
        <v>14</v>
      </c>
      <c r="E26" s="7">
        <v>3.68</v>
      </c>
      <c r="F26" s="7">
        <v>3</v>
      </c>
      <c r="G26" s="6">
        <v>24</v>
      </c>
      <c r="H26" s="15">
        <v>0</v>
      </c>
      <c r="I26" s="7" t="s">
        <v>184</v>
      </c>
      <c r="J26">
        <f t="shared" si="0"/>
        <v>4</v>
      </c>
      <c r="K26" s="38">
        <f t="shared" si="1"/>
        <v>5</v>
      </c>
      <c r="L26">
        <f t="shared" si="2"/>
        <v>5</v>
      </c>
      <c r="M26">
        <f t="shared" si="3"/>
        <v>2</v>
      </c>
      <c r="N26">
        <f t="shared" si="4"/>
        <v>2</v>
      </c>
      <c r="O26">
        <f t="shared" si="5"/>
        <v>0.5</v>
      </c>
      <c r="P26">
        <f t="shared" si="6"/>
        <v>4.5</v>
      </c>
      <c r="Q26" t="s">
        <v>530</v>
      </c>
    </row>
    <row r="27" spans="2:17" x14ac:dyDescent="0.25">
      <c r="B27" s="7">
        <v>2016020856</v>
      </c>
      <c r="C27" s="5" t="s">
        <v>109</v>
      </c>
      <c r="D27" s="6" t="s">
        <v>14</v>
      </c>
      <c r="E27" s="7">
        <v>3.82</v>
      </c>
      <c r="F27" s="7">
        <v>7</v>
      </c>
      <c r="G27" s="6">
        <v>16</v>
      </c>
      <c r="H27" s="8">
        <v>1000000</v>
      </c>
      <c r="I27" s="7" t="s">
        <v>110</v>
      </c>
      <c r="J27">
        <f t="shared" si="0"/>
        <v>5</v>
      </c>
      <c r="K27" s="38">
        <f t="shared" si="1"/>
        <v>4</v>
      </c>
      <c r="L27">
        <f t="shared" si="2"/>
        <v>4</v>
      </c>
      <c r="M27">
        <f t="shared" si="3"/>
        <v>2.5</v>
      </c>
      <c r="N27">
        <f t="shared" si="4"/>
        <v>1.6</v>
      </c>
      <c r="O27">
        <f t="shared" si="5"/>
        <v>0.4</v>
      </c>
      <c r="P27">
        <f t="shared" si="6"/>
        <v>4.5</v>
      </c>
      <c r="Q27" t="s">
        <v>531</v>
      </c>
    </row>
    <row r="28" spans="2:17" x14ac:dyDescent="0.25">
      <c r="B28" s="7">
        <v>2017020096</v>
      </c>
      <c r="C28" s="5" t="s">
        <v>306</v>
      </c>
      <c r="D28" s="6" t="s">
        <v>14</v>
      </c>
      <c r="E28" s="7">
        <v>3.84</v>
      </c>
      <c r="F28" s="7">
        <v>5</v>
      </c>
      <c r="G28" s="6">
        <v>19</v>
      </c>
      <c r="H28" s="8">
        <v>1500000</v>
      </c>
      <c r="I28" s="7" t="s">
        <v>307</v>
      </c>
      <c r="J28">
        <f t="shared" si="0"/>
        <v>5</v>
      </c>
      <c r="K28" s="38">
        <f t="shared" si="1"/>
        <v>4</v>
      </c>
      <c r="L28">
        <f t="shared" si="2"/>
        <v>4</v>
      </c>
      <c r="M28">
        <f t="shared" si="3"/>
        <v>2.5</v>
      </c>
      <c r="N28">
        <f t="shared" si="4"/>
        <v>1.6</v>
      </c>
      <c r="O28">
        <f t="shared" si="5"/>
        <v>0.4</v>
      </c>
      <c r="P28">
        <f t="shared" si="6"/>
        <v>4.5</v>
      </c>
      <c r="Q28" t="s">
        <v>532</v>
      </c>
    </row>
    <row r="29" spans="2:17" x14ac:dyDescent="0.25">
      <c r="B29" s="34">
        <v>2017021012</v>
      </c>
      <c r="C29" s="35" t="s">
        <v>64</v>
      </c>
      <c r="D29" s="36" t="s">
        <v>14</v>
      </c>
      <c r="E29" s="34">
        <v>3.75</v>
      </c>
      <c r="F29" s="34">
        <v>5</v>
      </c>
      <c r="G29" s="36">
        <v>69</v>
      </c>
      <c r="H29" s="37">
        <v>1500000</v>
      </c>
      <c r="I29" s="34" t="s">
        <v>65</v>
      </c>
      <c r="J29" s="38">
        <f t="shared" si="0"/>
        <v>4</v>
      </c>
      <c r="K29" s="38">
        <f t="shared" si="1"/>
        <v>5</v>
      </c>
      <c r="L29" s="38">
        <f t="shared" si="2"/>
        <v>4</v>
      </c>
      <c r="M29" s="38">
        <f t="shared" si="3"/>
        <v>2</v>
      </c>
      <c r="N29" s="38">
        <f t="shared" si="4"/>
        <v>2</v>
      </c>
      <c r="O29" s="38">
        <f t="shared" si="5"/>
        <v>0.4</v>
      </c>
      <c r="P29" s="38">
        <f t="shared" si="6"/>
        <v>4.4000000000000004</v>
      </c>
      <c r="Q29" t="s">
        <v>533</v>
      </c>
    </row>
    <row r="30" spans="2:17" x14ac:dyDescent="0.25">
      <c r="B30" s="34">
        <v>2016020418</v>
      </c>
      <c r="C30" s="35" t="s">
        <v>106</v>
      </c>
      <c r="D30" s="36" t="s">
        <v>14</v>
      </c>
      <c r="E30" s="34">
        <v>3.72</v>
      </c>
      <c r="F30" s="34">
        <v>7</v>
      </c>
      <c r="G30" s="36">
        <v>28</v>
      </c>
      <c r="H30" s="37">
        <v>1200000</v>
      </c>
      <c r="I30" s="34" t="s">
        <v>105</v>
      </c>
      <c r="J30" s="38">
        <f t="shared" si="0"/>
        <v>4</v>
      </c>
      <c r="K30" s="38">
        <f t="shared" si="1"/>
        <v>5</v>
      </c>
      <c r="L30" s="38">
        <f t="shared" si="2"/>
        <v>4</v>
      </c>
      <c r="M30" s="38">
        <f t="shared" si="3"/>
        <v>2</v>
      </c>
      <c r="N30" s="38">
        <f t="shared" si="4"/>
        <v>2</v>
      </c>
      <c r="O30" s="38">
        <f t="shared" si="5"/>
        <v>0.4</v>
      </c>
      <c r="P30" s="38">
        <f t="shared" si="6"/>
        <v>4.4000000000000004</v>
      </c>
      <c r="Q30" t="s">
        <v>534</v>
      </c>
    </row>
    <row r="31" spans="2:17" x14ac:dyDescent="0.25">
      <c r="B31" s="34">
        <v>2016021184</v>
      </c>
      <c r="C31" s="35" t="s">
        <v>128</v>
      </c>
      <c r="D31" s="36" t="s">
        <v>14</v>
      </c>
      <c r="E31" s="34">
        <v>3.71</v>
      </c>
      <c r="F31" s="34">
        <v>7</v>
      </c>
      <c r="G31" s="36">
        <v>39</v>
      </c>
      <c r="H31" s="37">
        <v>1000000</v>
      </c>
      <c r="I31" s="34" t="s">
        <v>129</v>
      </c>
      <c r="J31" s="38">
        <f t="shared" si="0"/>
        <v>4</v>
      </c>
      <c r="K31" s="38">
        <f t="shared" si="1"/>
        <v>5</v>
      </c>
      <c r="L31" s="38">
        <f t="shared" si="2"/>
        <v>4</v>
      </c>
      <c r="M31" s="38">
        <f t="shared" si="3"/>
        <v>2</v>
      </c>
      <c r="N31" s="38">
        <f t="shared" si="4"/>
        <v>2</v>
      </c>
      <c r="O31" s="38">
        <f t="shared" si="5"/>
        <v>0.4</v>
      </c>
      <c r="P31" s="38">
        <f t="shared" si="6"/>
        <v>4.4000000000000004</v>
      </c>
      <c r="Q31" t="s">
        <v>535</v>
      </c>
    </row>
    <row r="32" spans="2:17" x14ac:dyDescent="0.25">
      <c r="B32" s="34">
        <v>2017020275</v>
      </c>
      <c r="C32" s="35" t="s">
        <v>145</v>
      </c>
      <c r="D32" s="36" t="s">
        <v>14</v>
      </c>
      <c r="E32" s="34">
        <v>3.7</v>
      </c>
      <c r="F32" s="34">
        <v>5</v>
      </c>
      <c r="G32" s="36">
        <v>35</v>
      </c>
      <c r="H32" s="37">
        <v>1500000</v>
      </c>
      <c r="I32" s="34" t="s">
        <v>146</v>
      </c>
      <c r="J32" s="38">
        <f t="shared" si="0"/>
        <v>4</v>
      </c>
      <c r="K32" s="38">
        <f t="shared" si="1"/>
        <v>5</v>
      </c>
      <c r="L32" s="38">
        <f t="shared" si="2"/>
        <v>4</v>
      </c>
      <c r="M32" s="38">
        <f t="shared" si="3"/>
        <v>2</v>
      </c>
      <c r="N32" s="38">
        <f t="shared" si="4"/>
        <v>2</v>
      </c>
      <c r="O32" s="38">
        <f t="shared" si="5"/>
        <v>0.4</v>
      </c>
      <c r="P32" s="38">
        <f t="shared" si="6"/>
        <v>4.4000000000000004</v>
      </c>
      <c r="Q32" t="s">
        <v>536</v>
      </c>
    </row>
    <row r="33" spans="2:17" x14ac:dyDescent="0.25">
      <c r="B33" s="34">
        <v>2017020170</v>
      </c>
      <c r="C33" s="35" t="s">
        <v>152</v>
      </c>
      <c r="D33" s="36" t="s">
        <v>14</v>
      </c>
      <c r="E33" s="34">
        <v>3.73</v>
      </c>
      <c r="F33" s="34">
        <v>5</v>
      </c>
      <c r="G33" s="36">
        <v>32</v>
      </c>
      <c r="H33" s="37">
        <v>1500000</v>
      </c>
      <c r="I33" s="34" t="s">
        <v>153</v>
      </c>
      <c r="J33" s="38">
        <f t="shared" si="0"/>
        <v>4</v>
      </c>
      <c r="K33" s="38">
        <f t="shared" si="1"/>
        <v>5</v>
      </c>
      <c r="L33" s="38">
        <f t="shared" si="2"/>
        <v>4</v>
      </c>
      <c r="M33" s="38">
        <f t="shared" si="3"/>
        <v>2</v>
      </c>
      <c r="N33" s="38">
        <f t="shared" si="4"/>
        <v>2</v>
      </c>
      <c r="O33" s="38">
        <f t="shared" si="5"/>
        <v>0.4</v>
      </c>
      <c r="P33" s="38">
        <f t="shared" si="6"/>
        <v>4.4000000000000004</v>
      </c>
      <c r="Q33" t="s">
        <v>537</v>
      </c>
    </row>
    <row r="34" spans="2:17" x14ac:dyDescent="0.25">
      <c r="B34" s="7">
        <v>2016020742</v>
      </c>
      <c r="C34" s="5" t="s">
        <v>192</v>
      </c>
      <c r="D34" s="6" t="s">
        <v>14</v>
      </c>
      <c r="E34" s="7">
        <v>3.64</v>
      </c>
      <c r="F34" s="7">
        <v>7</v>
      </c>
      <c r="G34" s="6">
        <v>52</v>
      </c>
      <c r="H34" s="15">
        <v>1500000</v>
      </c>
      <c r="I34" s="7" t="s">
        <v>193</v>
      </c>
      <c r="J34">
        <f t="shared" si="0"/>
        <v>4</v>
      </c>
      <c r="K34" s="38">
        <f t="shared" si="1"/>
        <v>5</v>
      </c>
      <c r="L34">
        <f t="shared" si="2"/>
        <v>4</v>
      </c>
      <c r="M34">
        <f t="shared" si="3"/>
        <v>2</v>
      </c>
      <c r="N34">
        <f t="shared" si="4"/>
        <v>2</v>
      </c>
      <c r="O34">
        <f t="shared" si="5"/>
        <v>0.4</v>
      </c>
      <c r="P34">
        <f t="shared" si="6"/>
        <v>4.4000000000000004</v>
      </c>
      <c r="Q34" t="s">
        <v>538</v>
      </c>
    </row>
    <row r="35" spans="2:17" x14ac:dyDescent="0.25">
      <c r="B35" s="7">
        <v>2018020032</v>
      </c>
      <c r="C35" s="5" t="s">
        <v>75</v>
      </c>
      <c r="D35" s="6" t="s">
        <v>14</v>
      </c>
      <c r="E35" s="7">
        <v>3.77</v>
      </c>
      <c r="F35" s="7">
        <v>3</v>
      </c>
      <c r="G35" s="6">
        <v>21</v>
      </c>
      <c r="H35" s="8">
        <v>1500000</v>
      </c>
      <c r="I35" s="7" t="s">
        <v>77</v>
      </c>
      <c r="J35">
        <f t="shared" si="0"/>
        <v>4</v>
      </c>
      <c r="K35" s="38">
        <f t="shared" si="1"/>
        <v>5</v>
      </c>
      <c r="L35">
        <f t="shared" si="2"/>
        <v>4</v>
      </c>
      <c r="M35">
        <f t="shared" si="3"/>
        <v>2</v>
      </c>
      <c r="N35">
        <f t="shared" si="4"/>
        <v>2</v>
      </c>
      <c r="O35">
        <f t="shared" si="5"/>
        <v>0.4</v>
      </c>
      <c r="P35">
        <f t="shared" si="6"/>
        <v>4.4000000000000004</v>
      </c>
      <c r="Q35" t="s">
        <v>539</v>
      </c>
    </row>
    <row r="36" spans="2:17" x14ac:dyDescent="0.25">
      <c r="B36" s="7">
        <v>2016020619</v>
      </c>
      <c r="C36" s="5" t="s">
        <v>81</v>
      </c>
      <c r="D36" s="6" t="s">
        <v>14</v>
      </c>
      <c r="E36" s="7">
        <v>3.77</v>
      </c>
      <c r="F36" s="7">
        <v>7</v>
      </c>
      <c r="G36" s="6">
        <v>23</v>
      </c>
      <c r="H36" s="8">
        <v>1000000</v>
      </c>
      <c r="I36" s="7" t="s">
        <v>82</v>
      </c>
      <c r="J36">
        <f t="shared" ref="J36:J67" si="7">IF(E36&lt;3.2,1,IF(E36&lt;3.4,2,IF(E36&lt;3.6,3,IF(E36&lt;3.8,4,5))))</f>
        <v>4</v>
      </c>
      <c r="K36" s="38">
        <f t="shared" ref="K36:K67" si="8">IF(G36&lt;=5,1,IF(G36&lt;=10,2,IF(G36&lt;=15,3,IF(G36&lt;=20,4,5))))</f>
        <v>5</v>
      </c>
      <c r="L36">
        <f t="shared" ref="L36:L67" si="9">IF(H36&lt;1000000,5,IF(H36&lt;2000000,4,IF(H36&lt;3000000,3,IF(H36&lt;4000000,2,1))))</f>
        <v>4</v>
      </c>
      <c r="M36">
        <f t="shared" ref="M36:M67" si="10">J36*0.5</f>
        <v>2</v>
      </c>
      <c r="N36">
        <f t="shared" ref="N36:N67" si="11">K36*0.4</f>
        <v>2</v>
      </c>
      <c r="O36">
        <f t="shared" ref="O36:O67" si="12">L36*0.1</f>
        <v>0.4</v>
      </c>
      <c r="P36">
        <f t="shared" ref="P36:P67" si="13">M36+N36+O36</f>
        <v>4.4000000000000004</v>
      </c>
      <c r="Q36" t="s">
        <v>540</v>
      </c>
    </row>
    <row r="37" spans="2:17" x14ac:dyDescent="0.25">
      <c r="B37" s="7">
        <v>2017020237</v>
      </c>
      <c r="C37" s="5" t="s">
        <v>116</v>
      </c>
      <c r="D37" s="6" t="s">
        <v>14</v>
      </c>
      <c r="E37" s="7">
        <v>3.76</v>
      </c>
      <c r="F37" s="7">
        <v>5</v>
      </c>
      <c r="G37" s="6">
        <v>22</v>
      </c>
      <c r="H37" s="8">
        <v>1500000</v>
      </c>
      <c r="I37" s="7" t="s">
        <v>117</v>
      </c>
      <c r="J37">
        <f t="shared" si="7"/>
        <v>4</v>
      </c>
      <c r="K37" s="38">
        <f t="shared" si="8"/>
        <v>5</v>
      </c>
      <c r="L37">
        <f t="shared" si="9"/>
        <v>4</v>
      </c>
      <c r="M37">
        <f t="shared" si="10"/>
        <v>2</v>
      </c>
      <c r="N37">
        <f t="shared" si="11"/>
        <v>2</v>
      </c>
      <c r="O37">
        <f t="shared" si="12"/>
        <v>0.4</v>
      </c>
      <c r="P37">
        <f t="shared" si="13"/>
        <v>4.4000000000000004</v>
      </c>
      <c r="Q37" t="s">
        <v>541</v>
      </c>
    </row>
    <row r="38" spans="2:17" x14ac:dyDescent="0.25">
      <c r="B38" s="7">
        <v>2017020239</v>
      </c>
      <c r="C38" s="5" t="s">
        <v>262</v>
      </c>
      <c r="D38" s="6" t="s">
        <v>14</v>
      </c>
      <c r="E38" s="7">
        <v>3.82</v>
      </c>
      <c r="F38" s="7">
        <v>5</v>
      </c>
      <c r="G38" s="6">
        <v>18</v>
      </c>
      <c r="H38" s="8">
        <v>2000000</v>
      </c>
      <c r="I38" s="7" t="s">
        <v>263</v>
      </c>
      <c r="J38">
        <f t="shared" si="7"/>
        <v>5</v>
      </c>
      <c r="K38" s="38">
        <f t="shared" si="8"/>
        <v>4</v>
      </c>
      <c r="L38">
        <f t="shared" si="9"/>
        <v>3</v>
      </c>
      <c r="M38">
        <f t="shared" si="10"/>
        <v>2.5</v>
      </c>
      <c r="N38">
        <f t="shared" si="11"/>
        <v>1.6</v>
      </c>
      <c r="O38">
        <f t="shared" si="12"/>
        <v>0.30000000000000004</v>
      </c>
      <c r="P38">
        <f t="shared" si="13"/>
        <v>4.3999999999999995</v>
      </c>
      <c r="Q38" t="s">
        <v>542</v>
      </c>
    </row>
    <row r="39" spans="2:17" x14ac:dyDescent="0.25">
      <c r="B39" s="7">
        <v>2017020261</v>
      </c>
      <c r="C39" s="5" t="s">
        <v>222</v>
      </c>
      <c r="D39" s="6" t="s">
        <v>14</v>
      </c>
      <c r="E39" s="7">
        <v>3.8</v>
      </c>
      <c r="F39" s="7">
        <v>5</v>
      </c>
      <c r="G39" s="6">
        <v>16</v>
      </c>
      <c r="H39" s="8">
        <v>2500000</v>
      </c>
      <c r="I39" s="7" t="s">
        <v>223</v>
      </c>
      <c r="J39">
        <f t="shared" si="7"/>
        <v>5</v>
      </c>
      <c r="K39" s="38">
        <f t="shared" si="8"/>
        <v>4</v>
      </c>
      <c r="L39">
        <f t="shared" si="9"/>
        <v>3</v>
      </c>
      <c r="M39">
        <f t="shared" si="10"/>
        <v>2.5</v>
      </c>
      <c r="N39">
        <f t="shared" si="11"/>
        <v>1.6</v>
      </c>
      <c r="O39">
        <f t="shared" si="12"/>
        <v>0.30000000000000004</v>
      </c>
      <c r="P39">
        <f t="shared" si="13"/>
        <v>4.3999999999999995</v>
      </c>
      <c r="Q39" t="s">
        <v>543</v>
      </c>
    </row>
    <row r="40" spans="2:17" x14ac:dyDescent="0.25">
      <c r="B40" s="7">
        <v>2016020101</v>
      </c>
      <c r="C40" s="5" t="s">
        <v>97</v>
      </c>
      <c r="D40" s="6" t="s">
        <v>14</v>
      </c>
      <c r="E40" s="7">
        <v>3.75</v>
      </c>
      <c r="F40" s="7">
        <v>7</v>
      </c>
      <c r="G40" s="6">
        <v>34</v>
      </c>
      <c r="H40" s="8">
        <v>2000000</v>
      </c>
      <c r="I40" s="7" t="s">
        <v>98</v>
      </c>
      <c r="J40">
        <f t="shared" si="7"/>
        <v>4</v>
      </c>
      <c r="K40" s="38">
        <f t="shared" si="8"/>
        <v>5</v>
      </c>
      <c r="L40">
        <f t="shared" si="9"/>
        <v>3</v>
      </c>
      <c r="M40">
        <f t="shared" si="10"/>
        <v>2</v>
      </c>
      <c r="N40">
        <f t="shared" si="11"/>
        <v>2</v>
      </c>
      <c r="O40">
        <f t="shared" si="12"/>
        <v>0.30000000000000004</v>
      </c>
      <c r="P40">
        <f t="shared" si="13"/>
        <v>4.3</v>
      </c>
      <c r="Q40" t="s">
        <v>544</v>
      </c>
    </row>
    <row r="41" spans="2:17" x14ac:dyDescent="0.25">
      <c r="B41" s="7">
        <v>2016020676</v>
      </c>
      <c r="C41" s="5" t="s">
        <v>156</v>
      </c>
      <c r="D41" s="6" t="s">
        <v>14</v>
      </c>
      <c r="E41" s="7">
        <v>3.63</v>
      </c>
      <c r="F41" s="7">
        <v>7</v>
      </c>
      <c r="G41" s="6">
        <v>26</v>
      </c>
      <c r="H41" s="8">
        <v>2000000</v>
      </c>
      <c r="I41" s="7" t="s">
        <v>157</v>
      </c>
      <c r="J41">
        <f t="shared" si="7"/>
        <v>4</v>
      </c>
      <c r="K41" s="38">
        <f t="shared" si="8"/>
        <v>5</v>
      </c>
      <c r="L41">
        <f t="shared" si="9"/>
        <v>3</v>
      </c>
      <c r="M41">
        <f t="shared" si="10"/>
        <v>2</v>
      </c>
      <c r="N41">
        <f t="shared" si="11"/>
        <v>2</v>
      </c>
      <c r="O41">
        <f t="shared" si="12"/>
        <v>0.30000000000000004</v>
      </c>
      <c r="P41">
        <f t="shared" si="13"/>
        <v>4.3</v>
      </c>
      <c r="Q41" t="s">
        <v>545</v>
      </c>
    </row>
    <row r="42" spans="2:17" x14ac:dyDescent="0.25">
      <c r="B42" s="7">
        <v>2016020224</v>
      </c>
      <c r="C42" s="5" t="s">
        <v>180</v>
      </c>
      <c r="D42" s="6" t="s">
        <v>14</v>
      </c>
      <c r="E42" s="7">
        <v>3.78</v>
      </c>
      <c r="F42" s="7">
        <v>7</v>
      </c>
      <c r="G42" s="6">
        <v>37</v>
      </c>
      <c r="H42" s="8">
        <v>2500000</v>
      </c>
      <c r="I42" s="7" t="s">
        <v>178</v>
      </c>
      <c r="J42">
        <f t="shared" si="7"/>
        <v>4</v>
      </c>
      <c r="K42" s="38">
        <f t="shared" si="8"/>
        <v>5</v>
      </c>
      <c r="L42">
        <f t="shared" si="9"/>
        <v>3</v>
      </c>
      <c r="M42">
        <f t="shared" si="10"/>
        <v>2</v>
      </c>
      <c r="N42">
        <f t="shared" si="11"/>
        <v>2</v>
      </c>
      <c r="O42">
        <f t="shared" si="12"/>
        <v>0.30000000000000004</v>
      </c>
      <c r="P42">
        <f t="shared" si="13"/>
        <v>4.3</v>
      </c>
      <c r="Q42" t="s">
        <v>546</v>
      </c>
    </row>
    <row r="43" spans="2:17" x14ac:dyDescent="0.25">
      <c r="B43" s="7">
        <v>2018020061</v>
      </c>
      <c r="C43" s="5" t="s">
        <v>269</v>
      </c>
      <c r="D43" s="6" t="s">
        <v>14</v>
      </c>
      <c r="E43" s="7">
        <v>3.64</v>
      </c>
      <c r="F43" s="7">
        <v>3</v>
      </c>
      <c r="G43" s="6">
        <v>28</v>
      </c>
      <c r="H43" s="8">
        <v>2525000</v>
      </c>
      <c r="I43" s="7" t="s">
        <v>270</v>
      </c>
      <c r="J43">
        <f t="shared" si="7"/>
        <v>4</v>
      </c>
      <c r="K43" s="38">
        <f t="shared" si="8"/>
        <v>5</v>
      </c>
      <c r="L43">
        <f t="shared" si="9"/>
        <v>3</v>
      </c>
      <c r="M43">
        <f t="shared" si="10"/>
        <v>2</v>
      </c>
      <c r="N43">
        <f t="shared" si="11"/>
        <v>2</v>
      </c>
      <c r="O43">
        <f t="shared" si="12"/>
        <v>0.30000000000000004</v>
      </c>
      <c r="P43">
        <f t="shared" si="13"/>
        <v>4.3</v>
      </c>
      <c r="Q43" t="s">
        <v>547</v>
      </c>
    </row>
    <row r="44" spans="2:17" x14ac:dyDescent="0.25">
      <c r="B44" s="7">
        <v>2017020847</v>
      </c>
      <c r="C44" s="5" t="s">
        <v>399</v>
      </c>
      <c r="D44" s="6" t="s">
        <v>14</v>
      </c>
      <c r="E44" s="7">
        <v>3.77</v>
      </c>
      <c r="F44" s="7">
        <v>5</v>
      </c>
      <c r="G44" s="6">
        <v>26</v>
      </c>
      <c r="H44" s="8">
        <v>2500000</v>
      </c>
      <c r="I44" s="7" t="s">
        <v>400</v>
      </c>
      <c r="J44">
        <f t="shared" si="7"/>
        <v>4</v>
      </c>
      <c r="K44" s="38">
        <f t="shared" si="8"/>
        <v>5</v>
      </c>
      <c r="L44">
        <f t="shared" si="9"/>
        <v>3</v>
      </c>
      <c r="M44">
        <f t="shared" si="10"/>
        <v>2</v>
      </c>
      <c r="N44">
        <f t="shared" si="11"/>
        <v>2</v>
      </c>
      <c r="O44">
        <f t="shared" si="12"/>
        <v>0.30000000000000004</v>
      </c>
      <c r="P44">
        <f t="shared" si="13"/>
        <v>4.3</v>
      </c>
      <c r="Q44" t="s">
        <v>548</v>
      </c>
    </row>
    <row r="45" spans="2:17" x14ac:dyDescent="0.25">
      <c r="B45" s="7">
        <v>2018021145</v>
      </c>
      <c r="C45" s="5" t="s">
        <v>431</v>
      </c>
      <c r="D45" s="6" t="s">
        <v>14</v>
      </c>
      <c r="E45" s="7">
        <v>3.68</v>
      </c>
      <c r="F45" s="7">
        <v>3</v>
      </c>
      <c r="G45" s="6">
        <v>25</v>
      </c>
      <c r="H45" s="8">
        <v>2000000</v>
      </c>
      <c r="I45" s="7" t="s">
        <v>432</v>
      </c>
      <c r="J45">
        <f t="shared" si="7"/>
        <v>4</v>
      </c>
      <c r="K45" s="38">
        <f t="shared" si="8"/>
        <v>5</v>
      </c>
      <c r="L45">
        <f t="shared" si="9"/>
        <v>3</v>
      </c>
      <c r="M45">
        <f t="shared" si="10"/>
        <v>2</v>
      </c>
      <c r="N45">
        <f t="shared" si="11"/>
        <v>2</v>
      </c>
      <c r="O45">
        <f t="shared" si="12"/>
        <v>0.30000000000000004</v>
      </c>
      <c r="P45">
        <f t="shared" si="13"/>
        <v>4.3</v>
      </c>
      <c r="Q45" t="s">
        <v>549</v>
      </c>
    </row>
    <row r="46" spans="2:17" x14ac:dyDescent="0.25">
      <c r="B46" s="7">
        <v>2017020097</v>
      </c>
      <c r="C46" s="5" t="s">
        <v>30</v>
      </c>
      <c r="D46" s="6" t="s">
        <v>14</v>
      </c>
      <c r="E46" s="7">
        <v>3.67</v>
      </c>
      <c r="F46" s="7">
        <v>5</v>
      </c>
      <c r="G46" s="6">
        <v>48</v>
      </c>
      <c r="H46" s="8">
        <v>2000000</v>
      </c>
      <c r="I46" s="7" t="s">
        <v>31</v>
      </c>
      <c r="J46">
        <f t="shared" si="7"/>
        <v>4</v>
      </c>
      <c r="K46" s="38">
        <f t="shared" si="8"/>
        <v>5</v>
      </c>
      <c r="L46">
        <f t="shared" si="9"/>
        <v>3</v>
      </c>
      <c r="M46">
        <f t="shared" si="10"/>
        <v>2</v>
      </c>
      <c r="N46">
        <f t="shared" si="11"/>
        <v>2</v>
      </c>
      <c r="O46">
        <f t="shared" si="12"/>
        <v>0.30000000000000004</v>
      </c>
      <c r="P46">
        <f t="shared" si="13"/>
        <v>4.3</v>
      </c>
      <c r="Q46" t="s">
        <v>550</v>
      </c>
    </row>
    <row r="47" spans="2:17" x14ac:dyDescent="0.25">
      <c r="B47" s="7">
        <v>2017020886</v>
      </c>
      <c r="C47" s="5" t="s">
        <v>290</v>
      </c>
      <c r="D47" s="6" t="s">
        <v>14</v>
      </c>
      <c r="E47" s="7">
        <v>3.72</v>
      </c>
      <c r="F47" s="7">
        <v>5</v>
      </c>
      <c r="G47" s="6">
        <v>30</v>
      </c>
      <c r="H47" s="8">
        <v>2200000</v>
      </c>
      <c r="I47" s="7" t="s">
        <v>291</v>
      </c>
      <c r="J47">
        <f t="shared" si="7"/>
        <v>4</v>
      </c>
      <c r="K47" s="38">
        <f t="shared" si="8"/>
        <v>5</v>
      </c>
      <c r="L47">
        <f t="shared" si="9"/>
        <v>3</v>
      </c>
      <c r="M47">
        <f t="shared" si="10"/>
        <v>2</v>
      </c>
      <c r="N47">
        <f t="shared" si="11"/>
        <v>2</v>
      </c>
      <c r="O47">
        <f t="shared" si="12"/>
        <v>0.30000000000000004</v>
      </c>
      <c r="P47">
        <f t="shared" si="13"/>
        <v>4.3</v>
      </c>
      <c r="Q47" t="s">
        <v>551</v>
      </c>
    </row>
    <row r="48" spans="2:17" x14ac:dyDescent="0.25">
      <c r="B48" s="7">
        <v>2017020644</v>
      </c>
      <c r="C48" s="5" t="s">
        <v>461</v>
      </c>
      <c r="D48" s="6" t="s">
        <v>14</v>
      </c>
      <c r="E48" s="7">
        <v>3.72</v>
      </c>
      <c r="F48" s="7">
        <v>5</v>
      </c>
      <c r="G48" s="6">
        <v>32</v>
      </c>
      <c r="H48" s="8">
        <v>2000000</v>
      </c>
      <c r="I48" s="7" t="s">
        <v>462</v>
      </c>
      <c r="J48">
        <f t="shared" si="7"/>
        <v>4</v>
      </c>
      <c r="K48" s="38">
        <f t="shared" si="8"/>
        <v>5</v>
      </c>
      <c r="L48">
        <f t="shared" si="9"/>
        <v>3</v>
      </c>
      <c r="M48">
        <f t="shared" si="10"/>
        <v>2</v>
      </c>
      <c r="N48">
        <f t="shared" si="11"/>
        <v>2</v>
      </c>
      <c r="O48">
        <f t="shared" si="12"/>
        <v>0.30000000000000004</v>
      </c>
      <c r="P48">
        <f t="shared" si="13"/>
        <v>4.3</v>
      </c>
      <c r="Q48" t="s">
        <v>552</v>
      </c>
    </row>
    <row r="49" spans="2:17" x14ac:dyDescent="0.25">
      <c r="B49" s="7">
        <v>2017020235</v>
      </c>
      <c r="C49" s="5" t="s">
        <v>119</v>
      </c>
      <c r="D49" s="6" t="s">
        <v>14</v>
      </c>
      <c r="E49" s="7">
        <v>3.72</v>
      </c>
      <c r="F49" s="7">
        <v>5</v>
      </c>
      <c r="G49" s="6">
        <v>22</v>
      </c>
      <c r="H49" s="8">
        <v>2000000</v>
      </c>
      <c r="I49" s="7" t="s">
        <v>120</v>
      </c>
      <c r="J49">
        <f t="shared" si="7"/>
        <v>4</v>
      </c>
      <c r="K49" s="38">
        <f t="shared" si="8"/>
        <v>5</v>
      </c>
      <c r="L49">
        <f t="shared" si="9"/>
        <v>3</v>
      </c>
      <c r="M49">
        <f t="shared" si="10"/>
        <v>2</v>
      </c>
      <c r="N49">
        <f t="shared" si="11"/>
        <v>2</v>
      </c>
      <c r="O49">
        <f t="shared" si="12"/>
        <v>0.30000000000000004</v>
      </c>
      <c r="P49">
        <f t="shared" si="13"/>
        <v>4.3</v>
      </c>
      <c r="Q49" t="s">
        <v>553</v>
      </c>
    </row>
    <row r="50" spans="2:17" x14ac:dyDescent="0.25">
      <c r="B50" s="7">
        <v>2018020177</v>
      </c>
      <c r="C50" s="5" t="s">
        <v>167</v>
      </c>
      <c r="D50" s="6" t="s">
        <v>14</v>
      </c>
      <c r="E50" s="7">
        <v>3.77</v>
      </c>
      <c r="F50" s="7">
        <v>3</v>
      </c>
      <c r="G50" s="6">
        <v>22</v>
      </c>
      <c r="H50" s="8">
        <v>2132188</v>
      </c>
      <c r="I50" s="7" t="s">
        <v>168</v>
      </c>
      <c r="J50">
        <f t="shared" si="7"/>
        <v>4</v>
      </c>
      <c r="K50" s="38">
        <f t="shared" si="8"/>
        <v>5</v>
      </c>
      <c r="L50">
        <f t="shared" si="9"/>
        <v>3</v>
      </c>
      <c r="M50">
        <f t="shared" si="10"/>
        <v>2</v>
      </c>
      <c r="N50">
        <f t="shared" si="11"/>
        <v>2</v>
      </c>
      <c r="O50">
        <f t="shared" si="12"/>
        <v>0.30000000000000004</v>
      </c>
      <c r="P50">
        <f t="shared" si="13"/>
        <v>4.3</v>
      </c>
      <c r="Q50" t="s">
        <v>554</v>
      </c>
    </row>
    <row r="51" spans="2:17" x14ac:dyDescent="0.25">
      <c r="B51" s="7">
        <v>2017020293</v>
      </c>
      <c r="C51" s="5" t="s">
        <v>386</v>
      </c>
      <c r="D51" s="6" t="s">
        <v>14</v>
      </c>
      <c r="E51" s="7">
        <v>3.69</v>
      </c>
      <c r="F51" s="7">
        <v>5</v>
      </c>
      <c r="G51" s="6">
        <v>24</v>
      </c>
      <c r="H51" s="8">
        <v>2000000</v>
      </c>
      <c r="I51" s="7" t="s">
        <v>387</v>
      </c>
      <c r="J51">
        <f t="shared" si="7"/>
        <v>4</v>
      </c>
      <c r="K51" s="38">
        <f t="shared" si="8"/>
        <v>5</v>
      </c>
      <c r="L51">
        <f t="shared" si="9"/>
        <v>3</v>
      </c>
      <c r="M51">
        <f t="shared" si="10"/>
        <v>2</v>
      </c>
      <c r="N51">
        <f t="shared" si="11"/>
        <v>2</v>
      </c>
      <c r="O51">
        <f t="shared" si="12"/>
        <v>0.30000000000000004</v>
      </c>
      <c r="P51">
        <f t="shared" si="13"/>
        <v>4.3</v>
      </c>
      <c r="Q51" t="s">
        <v>555</v>
      </c>
    </row>
    <row r="52" spans="2:17" x14ac:dyDescent="0.25">
      <c r="B52" s="7">
        <v>2017020455</v>
      </c>
      <c r="C52" s="5" t="s">
        <v>455</v>
      </c>
      <c r="D52" s="6" t="s">
        <v>14</v>
      </c>
      <c r="E52" s="7">
        <v>3.68</v>
      </c>
      <c r="F52" s="7">
        <v>5</v>
      </c>
      <c r="G52" s="6">
        <v>22</v>
      </c>
      <c r="H52" s="8">
        <v>2500000</v>
      </c>
      <c r="I52" s="7" t="s">
        <v>456</v>
      </c>
      <c r="J52">
        <f t="shared" si="7"/>
        <v>4</v>
      </c>
      <c r="K52" s="38">
        <f t="shared" si="8"/>
        <v>5</v>
      </c>
      <c r="L52">
        <f t="shared" si="9"/>
        <v>3</v>
      </c>
      <c r="M52">
        <f t="shared" si="10"/>
        <v>2</v>
      </c>
      <c r="N52">
        <f t="shared" si="11"/>
        <v>2</v>
      </c>
      <c r="O52">
        <f t="shared" si="12"/>
        <v>0.30000000000000004</v>
      </c>
      <c r="P52">
        <f t="shared" si="13"/>
        <v>4.3</v>
      </c>
      <c r="Q52" t="s">
        <v>556</v>
      </c>
    </row>
    <row r="53" spans="2:17" x14ac:dyDescent="0.25">
      <c r="B53" s="7">
        <v>2016020332</v>
      </c>
      <c r="C53" s="5" t="s">
        <v>20</v>
      </c>
      <c r="D53" s="6" t="s">
        <v>14</v>
      </c>
      <c r="E53" s="7">
        <v>3.67</v>
      </c>
      <c r="F53" s="7">
        <v>7</v>
      </c>
      <c r="G53" s="6">
        <v>22</v>
      </c>
      <c r="H53" s="8">
        <v>2500000</v>
      </c>
      <c r="I53" s="7" t="s">
        <v>21</v>
      </c>
      <c r="J53">
        <f t="shared" si="7"/>
        <v>4</v>
      </c>
      <c r="K53" s="38">
        <f t="shared" si="8"/>
        <v>5</v>
      </c>
      <c r="L53">
        <f t="shared" si="9"/>
        <v>3</v>
      </c>
      <c r="M53">
        <f t="shared" si="10"/>
        <v>2</v>
      </c>
      <c r="N53">
        <f t="shared" si="11"/>
        <v>2</v>
      </c>
      <c r="O53">
        <f t="shared" si="12"/>
        <v>0.30000000000000004</v>
      </c>
      <c r="P53">
        <f t="shared" si="13"/>
        <v>4.3</v>
      </c>
      <c r="Q53" t="s">
        <v>557</v>
      </c>
    </row>
    <row r="54" spans="2:17" x14ac:dyDescent="0.25">
      <c r="B54" s="7">
        <v>2017020775</v>
      </c>
      <c r="C54" s="5" t="s">
        <v>463</v>
      </c>
      <c r="D54" s="6" t="s">
        <v>14</v>
      </c>
      <c r="E54" s="7">
        <v>3.68</v>
      </c>
      <c r="F54" s="7">
        <v>5</v>
      </c>
      <c r="G54" s="6">
        <v>33</v>
      </c>
      <c r="H54" s="8">
        <v>3000000</v>
      </c>
      <c r="I54" s="7" t="s">
        <v>464</v>
      </c>
      <c r="J54">
        <f t="shared" si="7"/>
        <v>4</v>
      </c>
      <c r="K54" s="38">
        <f t="shared" si="8"/>
        <v>5</v>
      </c>
      <c r="L54">
        <f t="shared" si="9"/>
        <v>2</v>
      </c>
      <c r="M54">
        <f t="shared" si="10"/>
        <v>2</v>
      </c>
      <c r="N54">
        <f t="shared" si="11"/>
        <v>2</v>
      </c>
      <c r="O54">
        <f t="shared" si="12"/>
        <v>0.2</v>
      </c>
      <c r="P54">
        <f t="shared" si="13"/>
        <v>4.2</v>
      </c>
      <c r="Q54" t="s">
        <v>558</v>
      </c>
    </row>
    <row r="55" spans="2:17" x14ac:dyDescent="0.25">
      <c r="B55" s="7">
        <v>2017020163</v>
      </c>
      <c r="C55" s="5" t="s">
        <v>279</v>
      </c>
      <c r="D55" s="6" t="s">
        <v>14</v>
      </c>
      <c r="E55" s="7">
        <v>3.76</v>
      </c>
      <c r="F55" s="7">
        <v>5</v>
      </c>
      <c r="G55" s="6">
        <v>24</v>
      </c>
      <c r="H55" s="8">
        <v>3272000</v>
      </c>
      <c r="I55" s="7" t="s">
        <v>280</v>
      </c>
      <c r="J55">
        <f t="shared" si="7"/>
        <v>4</v>
      </c>
      <c r="K55" s="38">
        <f t="shared" si="8"/>
        <v>5</v>
      </c>
      <c r="L55">
        <f t="shared" si="9"/>
        <v>2</v>
      </c>
      <c r="M55">
        <f t="shared" si="10"/>
        <v>2</v>
      </c>
      <c r="N55">
        <f t="shared" si="11"/>
        <v>2</v>
      </c>
      <c r="O55">
        <f t="shared" si="12"/>
        <v>0.2</v>
      </c>
      <c r="P55">
        <f t="shared" si="13"/>
        <v>4.2</v>
      </c>
      <c r="Q55" t="s">
        <v>559</v>
      </c>
    </row>
    <row r="56" spans="2:17" x14ac:dyDescent="0.25">
      <c r="B56" s="7">
        <v>2017020150</v>
      </c>
      <c r="C56" s="5" t="s">
        <v>292</v>
      </c>
      <c r="D56" s="6" t="s">
        <v>14</v>
      </c>
      <c r="E56" s="7">
        <v>3.72</v>
      </c>
      <c r="F56" s="7">
        <v>5</v>
      </c>
      <c r="G56" s="6">
        <v>33</v>
      </c>
      <c r="H56" s="8">
        <v>4325100</v>
      </c>
      <c r="I56" s="7" t="s">
        <v>293</v>
      </c>
      <c r="J56">
        <f t="shared" si="7"/>
        <v>4</v>
      </c>
      <c r="K56" s="38">
        <f t="shared" si="8"/>
        <v>5</v>
      </c>
      <c r="L56">
        <f t="shared" si="9"/>
        <v>1</v>
      </c>
      <c r="M56">
        <f t="shared" si="10"/>
        <v>2</v>
      </c>
      <c r="N56">
        <f t="shared" si="11"/>
        <v>2</v>
      </c>
      <c r="O56">
        <f t="shared" si="12"/>
        <v>0.1</v>
      </c>
      <c r="P56">
        <f t="shared" si="13"/>
        <v>4.0999999999999996</v>
      </c>
      <c r="Q56" t="s">
        <v>560</v>
      </c>
    </row>
    <row r="57" spans="2:17" x14ac:dyDescent="0.25">
      <c r="B57" s="7">
        <v>2017020157</v>
      </c>
      <c r="C57" s="5" t="s">
        <v>479</v>
      </c>
      <c r="D57" s="6" t="s">
        <v>14</v>
      </c>
      <c r="E57" s="7">
        <v>3.6</v>
      </c>
      <c r="F57" s="7">
        <v>5</v>
      </c>
      <c r="G57" s="6">
        <v>36</v>
      </c>
      <c r="H57" s="8">
        <v>4333000</v>
      </c>
      <c r="I57" s="7" t="s">
        <v>480</v>
      </c>
      <c r="J57">
        <f t="shared" si="7"/>
        <v>4</v>
      </c>
      <c r="K57" s="38">
        <f t="shared" si="8"/>
        <v>5</v>
      </c>
      <c r="L57">
        <f t="shared" si="9"/>
        <v>1</v>
      </c>
      <c r="M57">
        <f t="shared" si="10"/>
        <v>2</v>
      </c>
      <c r="N57">
        <f t="shared" si="11"/>
        <v>2</v>
      </c>
      <c r="O57">
        <f t="shared" si="12"/>
        <v>0.1</v>
      </c>
      <c r="P57">
        <f t="shared" si="13"/>
        <v>4.0999999999999996</v>
      </c>
      <c r="Q57" t="s">
        <v>561</v>
      </c>
    </row>
    <row r="58" spans="2:17" x14ac:dyDescent="0.25">
      <c r="B58" s="7">
        <v>2017020931</v>
      </c>
      <c r="C58" s="5" t="s">
        <v>240</v>
      </c>
      <c r="D58" s="6" t="s">
        <v>14</v>
      </c>
      <c r="E58" s="7">
        <v>3.74</v>
      </c>
      <c r="F58" s="7">
        <v>5</v>
      </c>
      <c r="G58" s="6">
        <v>16</v>
      </c>
      <c r="H58" s="8">
        <v>900000</v>
      </c>
      <c r="I58" s="7" t="s">
        <v>241</v>
      </c>
      <c r="J58">
        <f t="shared" si="7"/>
        <v>4</v>
      </c>
      <c r="K58" s="38">
        <f t="shared" si="8"/>
        <v>4</v>
      </c>
      <c r="L58">
        <f t="shared" si="9"/>
        <v>5</v>
      </c>
      <c r="M58">
        <f t="shared" si="10"/>
        <v>2</v>
      </c>
      <c r="N58">
        <f t="shared" si="11"/>
        <v>1.6</v>
      </c>
      <c r="O58">
        <f t="shared" si="12"/>
        <v>0.5</v>
      </c>
      <c r="P58">
        <f t="shared" si="13"/>
        <v>4.0999999999999996</v>
      </c>
      <c r="Q58" t="s">
        <v>562</v>
      </c>
    </row>
    <row r="59" spans="2:17" x14ac:dyDescent="0.25">
      <c r="B59" s="7">
        <v>2016020801</v>
      </c>
      <c r="C59" s="5" t="s">
        <v>25</v>
      </c>
      <c r="D59" s="6" t="s">
        <v>14</v>
      </c>
      <c r="E59" s="7">
        <v>3.71</v>
      </c>
      <c r="F59" s="7">
        <v>7</v>
      </c>
      <c r="G59" s="6">
        <v>19</v>
      </c>
      <c r="H59" s="8">
        <v>500000</v>
      </c>
      <c r="I59" s="7" t="s">
        <v>26</v>
      </c>
      <c r="J59">
        <f t="shared" si="7"/>
        <v>4</v>
      </c>
      <c r="K59" s="38">
        <f t="shared" si="8"/>
        <v>4</v>
      </c>
      <c r="L59">
        <f t="shared" si="9"/>
        <v>5</v>
      </c>
      <c r="M59">
        <f t="shared" si="10"/>
        <v>2</v>
      </c>
      <c r="N59">
        <f t="shared" si="11"/>
        <v>1.6</v>
      </c>
      <c r="O59">
        <f t="shared" si="12"/>
        <v>0.5</v>
      </c>
      <c r="P59">
        <f t="shared" si="13"/>
        <v>4.0999999999999996</v>
      </c>
      <c r="Q59" t="s">
        <v>563</v>
      </c>
    </row>
    <row r="60" spans="2:17" x14ac:dyDescent="0.25">
      <c r="B60" s="7">
        <v>2016020102</v>
      </c>
      <c r="C60" s="5" t="s">
        <v>190</v>
      </c>
      <c r="D60" s="6" t="s">
        <v>14</v>
      </c>
      <c r="E60" s="7">
        <v>3.7</v>
      </c>
      <c r="F60" s="7">
        <v>7</v>
      </c>
      <c r="G60" s="6">
        <v>20</v>
      </c>
      <c r="H60" s="8">
        <v>1000000</v>
      </c>
      <c r="I60" s="7" t="s">
        <v>191</v>
      </c>
      <c r="J60">
        <f t="shared" si="7"/>
        <v>4</v>
      </c>
      <c r="K60" s="38">
        <f t="shared" si="8"/>
        <v>4</v>
      </c>
      <c r="L60">
        <f t="shared" si="9"/>
        <v>4</v>
      </c>
      <c r="M60">
        <f t="shared" si="10"/>
        <v>2</v>
      </c>
      <c r="N60">
        <f t="shared" si="11"/>
        <v>1.6</v>
      </c>
      <c r="O60">
        <f t="shared" si="12"/>
        <v>0.4</v>
      </c>
      <c r="P60">
        <f t="shared" si="13"/>
        <v>4</v>
      </c>
      <c r="Q60" t="s">
        <v>564</v>
      </c>
    </row>
    <row r="61" spans="2:17" x14ac:dyDescent="0.25">
      <c r="B61" s="7">
        <v>2016020855</v>
      </c>
      <c r="C61" s="5" t="s">
        <v>78</v>
      </c>
      <c r="D61" s="6" t="s">
        <v>14</v>
      </c>
      <c r="E61" s="7">
        <v>3.64</v>
      </c>
      <c r="F61" s="7">
        <v>7</v>
      </c>
      <c r="G61" s="6">
        <v>17</v>
      </c>
      <c r="H61" s="8">
        <v>1000000</v>
      </c>
      <c r="I61" s="7" t="s">
        <v>79</v>
      </c>
      <c r="J61">
        <f t="shared" si="7"/>
        <v>4</v>
      </c>
      <c r="K61" s="38">
        <f t="shared" si="8"/>
        <v>4</v>
      </c>
      <c r="L61">
        <f t="shared" si="9"/>
        <v>4</v>
      </c>
      <c r="M61">
        <f t="shared" si="10"/>
        <v>2</v>
      </c>
      <c r="N61">
        <f t="shared" si="11"/>
        <v>1.6</v>
      </c>
      <c r="O61">
        <f t="shared" si="12"/>
        <v>0.4</v>
      </c>
      <c r="P61">
        <f t="shared" si="13"/>
        <v>4</v>
      </c>
      <c r="Q61" t="s">
        <v>565</v>
      </c>
    </row>
    <row r="62" spans="2:17" x14ac:dyDescent="0.25">
      <c r="B62" s="7">
        <v>2018020096</v>
      </c>
      <c r="C62" s="5" t="s">
        <v>194</v>
      </c>
      <c r="D62" s="6" t="s">
        <v>14</v>
      </c>
      <c r="E62" s="7">
        <v>3.86</v>
      </c>
      <c r="F62" s="7">
        <v>3</v>
      </c>
      <c r="G62" s="6">
        <v>14</v>
      </c>
      <c r="H62" s="8">
        <v>2325000</v>
      </c>
      <c r="I62" s="7" t="s">
        <v>195</v>
      </c>
      <c r="J62">
        <f t="shared" si="7"/>
        <v>5</v>
      </c>
      <c r="K62" s="38">
        <f t="shared" si="8"/>
        <v>3</v>
      </c>
      <c r="L62">
        <f t="shared" si="9"/>
        <v>3</v>
      </c>
      <c r="M62">
        <f t="shared" si="10"/>
        <v>2.5</v>
      </c>
      <c r="N62">
        <f t="shared" si="11"/>
        <v>1.2000000000000002</v>
      </c>
      <c r="O62">
        <f t="shared" si="12"/>
        <v>0.30000000000000004</v>
      </c>
      <c r="P62">
        <f t="shared" si="13"/>
        <v>4</v>
      </c>
      <c r="Q62" t="s">
        <v>566</v>
      </c>
    </row>
    <row r="63" spans="2:17" x14ac:dyDescent="0.25">
      <c r="B63" s="7">
        <v>2018020390</v>
      </c>
      <c r="C63" s="5" t="s">
        <v>314</v>
      </c>
      <c r="D63" s="6" t="s">
        <v>14</v>
      </c>
      <c r="E63" s="7">
        <v>3.91</v>
      </c>
      <c r="F63" s="7">
        <v>7</v>
      </c>
      <c r="G63" s="6">
        <v>12</v>
      </c>
      <c r="H63" s="8">
        <v>2000000</v>
      </c>
      <c r="I63" s="7" t="s">
        <v>315</v>
      </c>
      <c r="J63">
        <f t="shared" si="7"/>
        <v>5</v>
      </c>
      <c r="K63" s="38">
        <f t="shared" si="8"/>
        <v>3</v>
      </c>
      <c r="L63">
        <f t="shared" si="9"/>
        <v>3</v>
      </c>
      <c r="M63">
        <f t="shared" si="10"/>
        <v>2.5</v>
      </c>
      <c r="N63">
        <f t="shared" si="11"/>
        <v>1.2000000000000002</v>
      </c>
      <c r="O63">
        <f t="shared" si="12"/>
        <v>0.30000000000000004</v>
      </c>
      <c r="P63">
        <f t="shared" si="13"/>
        <v>4</v>
      </c>
      <c r="Q63" t="s">
        <v>567</v>
      </c>
    </row>
    <row r="64" spans="2:17" x14ac:dyDescent="0.25">
      <c r="B64" s="7">
        <v>2018020151</v>
      </c>
      <c r="C64" s="5" t="s">
        <v>147</v>
      </c>
      <c r="D64" s="6" t="s">
        <v>14</v>
      </c>
      <c r="E64" s="7">
        <v>3.68</v>
      </c>
      <c r="F64" s="7">
        <v>3</v>
      </c>
      <c r="G64" s="6">
        <v>20</v>
      </c>
      <c r="H64" s="8">
        <v>2000000</v>
      </c>
      <c r="I64" s="7" t="s">
        <v>148</v>
      </c>
      <c r="J64">
        <f t="shared" si="7"/>
        <v>4</v>
      </c>
      <c r="K64" s="38">
        <f t="shared" si="8"/>
        <v>4</v>
      </c>
      <c r="L64">
        <f t="shared" si="9"/>
        <v>3</v>
      </c>
      <c r="M64">
        <f t="shared" si="10"/>
        <v>2</v>
      </c>
      <c r="N64">
        <f t="shared" si="11"/>
        <v>1.6</v>
      </c>
      <c r="O64">
        <f t="shared" si="12"/>
        <v>0.30000000000000004</v>
      </c>
      <c r="P64">
        <f t="shared" si="13"/>
        <v>3.9000000000000004</v>
      </c>
      <c r="Q64" t="s">
        <v>568</v>
      </c>
    </row>
    <row r="65" spans="2:17" x14ac:dyDescent="0.25">
      <c r="B65" s="7">
        <v>2017020028</v>
      </c>
      <c r="C65" s="5" t="s">
        <v>397</v>
      </c>
      <c r="D65" s="6" t="s">
        <v>14</v>
      </c>
      <c r="E65" s="7">
        <v>3.7</v>
      </c>
      <c r="F65" s="7">
        <v>5</v>
      </c>
      <c r="G65" s="6">
        <v>20</v>
      </c>
      <c r="H65" s="8">
        <v>2000000</v>
      </c>
      <c r="I65" s="7" t="s">
        <v>398</v>
      </c>
      <c r="J65">
        <f t="shared" si="7"/>
        <v>4</v>
      </c>
      <c r="K65" s="38">
        <f t="shared" si="8"/>
        <v>4</v>
      </c>
      <c r="L65">
        <f t="shared" si="9"/>
        <v>3</v>
      </c>
      <c r="M65">
        <f t="shared" si="10"/>
        <v>2</v>
      </c>
      <c r="N65">
        <f t="shared" si="11"/>
        <v>1.6</v>
      </c>
      <c r="O65">
        <f t="shared" si="12"/>
        <v>0.30000000000000004</v>
      </c>
      <c r="P65">
        <f t="shared" si="13"/>
        <v>3.9000000000000004</v>
      </c>
      <c r="Q65" t="s">
        <v>569</v>
      </c>
    </row>
    <row r="66" spans="2:17" x14ac:dyDescent="0.25">
      <c r="B66" s="7">
        <v>2017020866</v>
      </c>
      <c r="C66" s="5" t="s">
        <v>405</v>
      </c>
      <c r="D66" s="6" t="s">
        <v>14</v>
      </c>
      <c r="E66" s="7">
        <v>3.64</v>
      </c>
      <c r="F66" s="7">
        <v>5</v>
      </c>
      <c r="G66" s="6">
        <v>20</v>
      </c>
      <c r="H66" s="8">
        <v>2500000</v>
      </c>
      <c r="I66" s="7" t="s">
        <v>406</v>
      </c>
      <c r="J66">
        <f t="shared" si="7"/>
        <v>4</v>
      </c>
      <c r="K66" s="38">
        <f t="shared" si="8"/>
        <v>4</v>
      </c>
      <c r="L66">
        <f t="shared" si="9"/>
        <v>3</v>
      </c>
      <c r="M66">
        <f t="shared" si="10"/>
        <v>2</v>
      </c>
      <c r="N66">
        <f t="shared" si="11"/>
        <v>1.6</v>
      </c>
      <c r="O66">
        <f t="shared" si="12"/>
        <v>0.30000000000000004</v>
      </c>
      <c r="P66">
        <f t="shared" si="13"/>
        <v>3.9000000000000004</v>
      </c>
      <c r="Q66" t="s">
        <v>570</v>
      </c>
    </row>
    <row r="67" spans="2:17" x14ac:dyDescent="0.25">
      <c r="B67" s="7">
        <v>2016020254</v>
      </c>
      <c r="C67" s="5" t="s">
        <v>133</v>
      </c>
      <c r="D67" s="6" t="s">
        <v>14</v>
      </c>
      <c r="E67" s="7">
        <v>3.69</v>
      </c>
      <c r="F67" s="7">
        <v>7</v>
      </c>
      <c r="G67" s="6">
        <v>16</v>
      </c>
      <c r="H67" s="8">
        <v>2000000</v>
      </c>
      <c r="I67" s="7" t="s">
        <v>134</v>
      </c>
      <c r="J67">
        <f t="shared" si="7"/>
        <v>4</v>
      </c>
      <c r="K67" s="38">
        <f t="shared" si="8"/>
        <v>4</v>
      </c>
      <c r="L67">
        <f t="shared" si="9"/>
        <v>3</v>
      </c>
      <c r="M67">
        <f t="shared" si="10"/>
        <v>2</v>
      </c>
      <c r="N67">
        <f t="shared" si="11"/>
        <v>1.6</v>
      </c>
      <c r="O67">
        <f t="shared" si="12"/>
        <v>0.30000000000000004</v>
      </c>
      <c r="P67">
        <f t="shared" si="13"/>
        <v>3.9000000000000004</v>
      </c>
      <c r="Q67" t="s">
        <v>571</v>
      </c>
    </row>
    <row r="68" spans="2:17" x14ac:dyDescent="0.25">
      <c r="B68" s="7">
        <v>2016020420</v>
      </c>
      <c r="C68" s="5" t="s">
        <v>32</v>
      </c>
      <c r="D68" s="6" t="s">
        <v>14</v>
      </c>
      <c r="E68" s="7">
        <v>3.71</v>
      </c>
      <c r="F68" s="7">
        <v>7</v>
      </c>
      <c r="G68" s="6">
        <v>16</v>
      </c>
      <c r="H68" s="8">
        <v>2702792</v>
      </c>
      <c r="I68" s="7" t="s">
        <v>33</v>
      </c>
      <c r="J68">
        <f t="shared" ref="J68:J99" si="14">IF(E68&lt;3.2,1,IF(E68&lt;3.4,2,IF(E68&lt;3.6,3,IF(E68&lt;3.8,4,5))))</f>
        <v>4</v>
      </c>
      <c r="K68" s="38">
        <f t="shared" ref="K68:K99" si="15">IF(G68&lt;=5,1,IF(G68&lt;=10,2,IF(G68&lt;=15,3,IF(G68&lt;=20,4,5))))</f>
        <v>4</v>
      </c>
      <c r="L68">
        <f t="shared" ref="L68:L99" si="16">IF(H68&lt;1000000,5,IF(H68&lt;2000000,4,IF(H68&lt;3000000,3,IF(H68&lt;4000000,2,1))))</f>
        <v>3</v>
      </c>
      <c r="M68">
        <f t="shared" ref="M68:M99" si="17">J68*0.5</f>
        <v>2</v>
      </c>
      <c r="N68">
        <f t="shared" ref="N68:N99" si="18">K68*0.4</f>
        <v>1.6</v>
      </c>
      <c r="O68">
        <f t="shared" ref="O68:O99" si="19">L68*0.1</f>
        <v>0.30000000000000004</v>
      </c>
      <c r="P68">
        <f t="shared" ref="P68:P99" si="20">M68+N68+O68</f>
        <v>3.9000000000000004</v>
      </c>
      <c r="Q68" t="s">
        <v>572</v>
      </c>
    </row>
    <row r="69" spans="2:17" x14ac:dyDescent="0.25">
      <c r="B69" s="7">
        <v>2018020128</v>
      </c>
      <c r="C69" s="5" t="s">
        <v>164</v>
      </c>
      <c r="D69" s="6" t="s">
        <v>14</v>
      </c>
      <c r="E69" s="7">
        <v>3.86</v>
      </c>
      <c r="F69" s="7">
        <v>3</v>
      </c>
      <c r="G69" s="6">
        <v>14</v>
      </c>
      <c r="H69" s="8">
        <v>3232500</v>
      </c>
      <c r="I69" s="7" t="s">
        <v>165</v>
      </c>
      <c r="J69">
        <f t="shared" si="14"/>
        <v>5</v>
      </c>
      <c r="K69" s="38">
        <f t="shared" si="15"/>
        <v>3</v>
      </c>
      <c r="L69">
        <f t="shared" si="16"/>
        <v>2</v>
      </c>
      <c r="M69">
        <f t="shared" si="17"/>
        <v>2.5</v>
      </c>
      <c r="N69">
        <f t="shared" si="18"/>
        <v>1.2000000000000002</v>
      </c>
      <c r="O69">
        <f t="shared" si="19"/>
        <v>0.2</v>
      </c>
      <c r="P69">
        <f t="shared" si="20"/>
        <v>3.9000000000000004</v>
      </c>
      <c r="Q69" t="s">
        <v>573</v>
      </c>
    </row>
    <row r="70" spans="2:17" x14ac:dyDescent="0.25">
      <c r="B70" s="7">
        <v>2016020940</v>
      </c>
      <c r="C70" s="5" t="s">
        <v>252</v>
      </c>
      <c r="D70" s="6" t="s">
        <v>14</v>
      </c>
      <c r="E70" s="7">
        <v>3.59</v>
      </c>
      <c r="F70" s="7">
        <v>7</v>
      </c>
      <c r="G70" s="6">
        <v>51</v>
      </c>
      <c r="H70" s="8">
        <v>1000000</v>
      </c>
      <c r="I70" s="7" t="s">
        <v>253</v>
      </c>
      <c r="J70">
        <f t="shared" si="14"/>
        <v>3</v>
      </c>
      <c r="K70" s="38">
        <f t="shared" si="15"/>
        <v>5</v>
      </c>
      <c r="L70">
        <f t="shared" si="16"/>
        <v>4</v>
      </c>
      <c r="M70">
        <f t="shared" si="17"/>
        <v>1.5</v>
      </c>
      <c r="N70">
        <f t="shared" si="18"/>
        <v>2</v>
      </c>
      <c r="O70">
        <f t="shared" si="19"/>
        <v>0.4</v>
      </c>
      <c r="P70">
        <f t="shared" si="20"/>
        <v>3.9</v>
      </c>
      <c r="Q70" t="s">
        <v>574</v>
      </c>
    </row>
    <row r="71" spans="2:17" x14ac:dyDescent="0.25">
      <c r="B71" s="7">
        <v>2016020202</v>
      </c>
      <c r="C71" s="5" t="s">
        <v>287</v>
      </c>
      <c r="D71" s="6" t="s">
        <v>14</v>
      </c>
      <c r="E71" s="7">
        <v>3.43</v>
      </c>
      <c r="F71" s="7">
        <v>7</v>
      </c>
      <c r="G71" s="6">
        <v>28</v>
      </c>
      <c r="H71" s="8">
        <v>1500000</v>
      </c>
      <c r="I71" s="7" t="s">
        <v>288</v>
      </c>
      <c r="J71">
        <f t="shared" si="14"/>
        <v>3</v>
      </c>
      <c r="K71" s="38">
        <f t="shared" si="15"/>
        <v>5</v>
      </c>
      <c r="L71">
        <f t="shared" si="16"/>
        <v>4</v>
      </c>
      <c r="M71">
        <f t="shared" si="17"/>
        <v>1.5</v>
      </c>
      <c r="N71">
        <f t="shared" si="18"/>
        <v>2</v>
      </c>
      <c r="O71">
        <f t="shared" si="19"/>
        <v>0.4</v>
      </c>
      <c r="P71">
        <f t="shared" si="20"/>
        <v>3.9</v>
      </c>
      <c r="Q71" t="s">
        <v>575</v>
      </c>
    </row>
    <row r="72" spans="2:17" x14ac:dyDescent="0.25">
      <c r="B72" s="7">
        <v>2016020296</v>
      </c>
      <c r="C72" s="5" t="s">
        <v>350</v>
      </c>
      <c r="D72" s="6" t="s">
        <v>14</v>
      </c>
      <c r="E72" s="7">
        <v>3.44</v>
      </c>
      <c r="F72" s="7">
        <v>7</v>
      </c>
      <c r="G72" s="6">
        <v>65</v>
      </c>
      <c r="H72" s="8">
        <v>1000000</v>
      </c>
      <c r="I72" s="7" t="s">
        <v>351</v>
      </c>
      <c r="J72">
        <f t="shared" si="14"/>
        <v>3</v>
      </c>
      <c r="K72" s="38">
        <f t="shared" si="15"/>
        <v>5</v>
      </c>
      <c r="L72">
        <f t="shared" si="16"/>
        <v>4</v>
      </c>
      <c r="M72">
        <f t="shared" si="17"/>
        <v>1.5</v>
      </c>
      <c r="N72">
        <f t="shared" si="18"/>
        <v>2</v>
      </c>
      <c r="O72">
        <f t="shared" si="19"/>
        <v>0.4</v>
      </c>
      <c r="P72">
        <f t="shared" si="20"/>
        <v>3.9</v>
      </c>
      <c r="Q72" t="s">
        <v>576</v>
      </c>
    </row>
    <row r="73" spans="2:17" x14ac:dyDescent="0.25">
      <c r="B73" s="7">
        <v>2016020537</v>
      </c>
      <c r="C73" s="19" t="s">
        <v>417</v>
      </c>
      <c r="D73" s="6" t="s">
        <v>14</v>
      </c>
      <c r="E73" s="7">
        <v>3.41</v>
      </c>
      <c r="F73" s="7">
        <v>7</v>
      </c>
      <c r="G73" s="6">
        <v>62</v>
      </c>
      <c r="H73" s="8">
        <v>1000000</v>
      </c>
      <c r="I73" s="7" t="s">
        <v>418</v>
      </c>
      <c r="J73">
        <f t="shared" si="14"/>
        <v>3</v>
      </c>
      <c r="K73" s="38">
        <f t="shared" si="15"/>
        <v>5</v>
      </c>
      <c r="L73">
        <f t="shared" si="16"/>
        <v>4</v>
      </c>
      <c r="M73">
        <f t="shared" si="17"/>
        <v>1.5</v>
      </c>
      <c r="N73">
        <f t="shared" si="18"/>
        <v>2</v>
      </c>
      <c r="O73">
        <f t="shared" si="19"/>
        <v>0.4</v>
      </c>
      <c r="P73">
        <f t="shared" si="20"/>
        <v>3.9</v>
      </c>
      <c r="Q73" t="s">
        <v>577</v>
      </c>
    </row>
    <row r="74" spans="2:17" x14ac:dyDescent="0.25">
      <c r="B74" s="7">
        <v>2017020548</v>
      </c>
      <c r="C74" s="5" t="s">
        <v>457</v>
      </c>
      <c r="D74" s="6" t="s">
        <v>14</v>
      </c>
      <c r="E74" s="7">
        <v>3.52</v>
      </c>
      <c r="F74" s="7">
        <v>5</v>
      </c>
      <c r="G74" s="6">
        <v>44</v>
      </c>
      <c r="H74" s="8">
        <v>1200000</v>
      </c>
      <c r="I74" s="7" t="s">
        <v>458</v>
      </c>
      <c r="J74">
        <f t="shared" si="14"/>
        <v>3</v>
      </c>
      <c r="K74" s="38">
        <f t="shared" si="15"/>
        <v>5</v>
      </c>
      <c r="L74">
        <f t="shared" si="16"/>
        <v>4</v>
      </c>
      <c r="M74">
        <f t="shared" si="17"/>
        <v>1.5</v>
      </c>
      <c r="N74">
        <f t="shared" si="18"/>
        <v>2</v>
      </c>
      <c r="O74">
        <f t="shared" si="19"/>
        <v>0.4</v>
      </c>
      <c r="P74">
        <f t="shared" si="20"/>
        <v>3.9</v>
      </c>
      <c r="Q74" t="s">
        <v>578</v>
      </c>
    </row>
    <row r="75" spans="2:17" x14ac:dyDescent="0.25">
      <c r="B75" s="7">
        <v>2016020327</v>
      </c>
      <c r="C75" s="45" t="s">
        <v>111</v>
      </c>
      <c r="D75" s="6" t="s">
        <v>14</v>
      </c>
      <c r="E75" s="7">
        <v>3.45</v>
      </c>
      <c r="F75" s="7">
        <v>7</v>
      </c>
      <c r="G75" s="6">
        <v>22</v>
      </c>
      <c r="H75" s="8">
        <v>1300000</v>
      </c>
      <c r="I75" s="7" t="s">
        <v>112</v>
      </c>
      <c r="J75">
        <f t="shared" si="14"/>
        <v>3</v>
      </c>
      <c r="K75" s="38">
        <f t="shared" si="15"/>
        <v>5</v>
      </c>
      <c r="L75">
        <f t="shared" si="16"/>
        <v>4</v>
      </c>
      <c r="M75">
        <f t="shared" si="17"/>
        <v>1.5</v>
      </c>
      <c r="N75">
        <f t="shared" si="18"/>
        <v>2</v>
      </c>
      <c r="O75">
        <f t="shared" si="19"/>
        <v>0.4</v>
      </c>
      <c r="P75">
        <f t="shared" si="20"/>
        <v>3.9</v>
      </c>
      <c r="Q75" t="s">
        <v>579</v>
      </c>
    </row>
    <row r="76" spans="2:17" x14ac:dyDescent="0.25">
      <c r="B76" s="7">
        <v>2017020554</v>
      </c>
      <c r="C76" s="5" t="s">
        <v>224</v>
      </c>
      <c r="D76" s="6" t="s">
        <v>14</v>
      </c>
      <c r="E76" s="7">
        <v>3.53</v>
      </c>
      <c r="F76" s="7">
        <v>5</v>
      </c>
      <c r="G76" s="6">
        <v>23</v>
      </c>
      <c r="H76" s="8">
        <v>1600000</v>
      </c>
      <c r="I76" s="7" t="s">
        <v>225</v>
      </c>
      <c r="J76">
        <f t="shared" si="14"/>
        <v>3</v>
      </c>
      <c r="K76" s="38">
        <f t="shared" si="15"/>
        <v>5</v>
      </c>
      <c r="L76">
        <f t="shared" si="16"/>
        <v>4</v>
      </c>
      <c r="M76">
        <f t="shared" si="17"/>
        <v>1.5</v>
      </c>
      <c r="N76">
        <f t="shared" si="18"/>
        <v>2</v>
      </c>
      <c r="O76">
        <f t="shared" si="19"/>
        <v>0.4</v>
      </c>
      <c r="P76">
        <f t="shared" si="20"/>
        <v>3.9</v>
      </c>
      <c r="Q76" t="s">
        <v>580</v>
      </c>
    </row>
    <row r="77" spans="2:17" x14ac:dyDescent="0.25">
      <c r="B77" s="7">
        <v>2017020359</v>
      </c>
      <c r="C77" s="5" t="s">
        <v>236</v>
      </c>
      <c r="D77" s="6" t="s">
        <v>14</v>
      </c>
      <c r="E77" s="7">
        <v>3.76</v>
      </c>
      <c r="F77" s="7">
        <v>5</v>
      </c>
      <c r="G77" s="6">
        <v>16</v>
      </c>
      <c r="H77" s="8">
        <v>3000000</v>
      </c>
      <c r="I77" s="7" t="s">
        <v>237</v>
      </c>
      <c r="J77">
        <f t="shared" si="14"/>
        <v>4</v>
      </c>
      <c r="K77" s="38">
        <f t="shared" si="15"/>
        <v>4</v>
      </c>
      <c r="L77">
        <f t="shared" si="16"/>
        <v>2</v>
      </c>
      <c r="M77">
        <f t="shared" si="17"/>
        <v>2</v>
      </c>
      <c r="N77">
        <f t="shared" si="18"/>
        <v>1.6</v>
      </c>
      <c r="O77">
        <f t="shared" si="19"/>
        <v>0.2</v>
      </c>
      <c r="P77">
        <f t="shared" si="20"/>
        <v>3.8000000000000003</v>
      </c>
      <c r="Q77" t="s">
        <v>581</v>
      </c>
    </row>
    <row r="78" spans="2:17" x14ac:dyDescent="0.25">
      <c r="B78" s="7">
        <v>2017020015</v>
      </c>
      <c r="C78" s="5" t="s">
        <v>238</v>
      </c>
      <c r="D78" s="6" t="s">
        <v>14</v>
      </c>
      <c r="E78" s="7">
        <v>3.68</v>
      </c>
      <c r="F78" s="7">
        <v>5</v>
      </c>
      <c r="G78" s="6">
        <v>16</v>
      </c>
      <c r="H78" s="8">
        <v>3000000</v>
      </c>
      <c r="I78" s="7" t="s">
        <v>239</v>
      </c>
      <c r="J78">
        <f t="shared" si="14"/>
        <v>4</v>
      </c>
      <c r="K78" s="38">
        <f t="shared" si="15"/>
        <v>4</v>
      </c>
      <c r="L78">
        <f t="shared" si="16"/>
        <v>2</v>
      </c>
      <c r="M78">
        <f t="shared" si="17"/>
        <v>2</v>
      </c>
      <c r="N78">
        <f t="shared" si="18"/>
        <v>1.6</v>
      </c>
      <c r="O78">
        <f t="shared" si="19"/>
        <v>0.2</v>
      </c>
      <c r="P78">
        <f t="shared" si="20"/>
        <v>3.8000000000000003</v>
      </c>
      <c r="Q78" t="s">
        <v>582</v>
      </c>
    </row>
    <row r="79" spans="2:17" x14ac:dyDescent="0.25">
      <c r="B79" s="7">
        <v>2016020341</v>
      </c>
      <c r="C79" s="5" t="s">
        <v>92</v>
      </c>
      <c r="D79" s="6" t="s">
        <v>14</v>
      </c>
      <c r="E79" s="7">
        <v>3.41</v>
      </c>
      <c r="F79" s="7">
        <v>7</v>
      </c>
      <c r="G79" s="6">
        <v>32</v>
      </c>
      <c r="H79" s="8">
        <v>2000000</v>
      </c>
      <c r="I79" s="7" t="s">
        <v>93</v>
      </c>
      <c r="J79">
        <f t="shared" si="14"/>
        <v>3</v>
      </c>
      <c r="K79" s="38">
        <f t="shared" si="15"/>
        <v>5</v>
      </c>
      <c r="L79">
        <f t="shared" si="16"/>
        <v>3</v>
      </c>
      <c r="M79">
        <f t="shared" si="17"/>
        <v>1.5</v>
      </c>
      <c r="N79">
        <f t="shared" si="18"/>
        <v>2</v>
      </c>
      <c r="O79">
        <f t="shared" si="19"/>
        <v>0.30000000000000004</v>
      </c>
      <c r="P79">
        <f t="shared" si="20"/>
        <v>3.8</v>
      </c>
      <c r="Q79" t="s">
        <v>583</v>
      </c>
    </row>
    <row r="80" spans="2:17" x14ac:dyDescent="0.25">
      <c r="B80" s="7">
        <v>2017020885</v>
      </c>
      <c r="C80" s="5" t="s">
        <v>174</v>
      </c>
      <c r="D80" s="6" t="s">
        <v>14</v>
      </c>
      <c r="E80" s="7">
        <v>3.42</v>
      </c>
      <c r="F80" s="7">
        <v>5</v>
      </c>
      <c r="G80" s="6">
        <v>45</v>
      </c>
      <c r="H80" s="8">
        <v>2000000</v>
      </c>
      <c r="I80" s="7" t="s">
        <v>176</v>
      </c>
      <c r="J80">
        <f t="shared" si="14"/>
        <v>3</v>
      </c>
      <c r="K80" s="38">
        <f t="shared" si="15"/>
        <v>5</v>
      </c>
      <c r="L80">
        <f t="shared" si="16"/>
        <v>3</v>
      </c>
      <c r="M80">
        <f t="shared" si="17"/>
        <v>1.5</v>
      </c>
      <c r="N80">
        <f t="shared" si="18"/>
        <v>2</v>
      </c>
      <c r="O80">
        <f t="shared" si="19"/>
        <v>0.30000000000000004</v>
      </c>
      <c r="P80">
        <f t="shared" si="20"/>
        <v>3.8</v>
      </c>
      <c r="Q80" t="s">
        <v>584</v>
      </c>
    </row>
    <row r="81" spans="2:17" x14ac:dyDescent="0.25">
      <c r="B81" s="7">
        <v>2017020903</v>
      </c>
      <c r="C81" s="5" t="s">
        <v>38</v>
      </c>
      <c r="D81" s="6" t="s">
        <v>14</v>
      </c>
      <c r="E81" s="7">
        <v>3.52</v>
      </c>
      <c r="F81" s="7">
        <v>5</v>
      </c>
      <c r="G81" s="6">
        <v>39</v>
      </c>
      <c r="H81" s="8">
        <v>2500000</v>
      </c>
      <c r="I81" s="7" t="s">
        <v>39</v>
      </c>
      <c r="J81">
        <f t="shared" si="14"/>
        <v>3</v>
      </c>
      <c r="K81" s="38">
        <f t="shared" si="15"/>
        <v>5</v>
      </c>
      <c r="L81">
        <f t="shared" si="16"/>
        <v>3</v>
      </c>
      <c r="M81">
        <f t="shared" si="17"/>
        <v>1.5</v>
      </c>
      <c r="N81">
        <f t="shared" si="18"/>
        <v>2</v>
      </c>
      <c r="O81">
        <f t="shared" si="19"/>
        <v>0.30000000000000004</v>
      </c>
      <c r="P81">
        <f t="shared" si="20"/>
        <v>3.8</v>
      </c>
      <c r="Q81" t="s">
        <v>585</v>
      </c>
    </row>
    <row r="82" spans="2:17" x14ac:dyDescent="0.25">
      <c r="B82" s="7">
        <v>2018020352</v>
      </c>
      <c r="C82" s="5" t="s">
        <v>264</v>
      </c>
      <c r="D82" s="6" t="s">
        <v>14</v>
      </c>
      <c r="E82" s="7">
        <v>3.55</v>
      </c>
      <c r="F82" s="7">
        <v>3</v>
      </c>
      <c r="G82" s="6">
        <v>24</v>
      </c>
      <c r="H82" s="8">
        <v>2000000</v>
      </c>
      <c r="I82" s="7" t="s">
        <v>265</v>
      </c>
      <c r="J82">
        <f t="shared" si="14"/>
        <v>3</v>
      </c>
      <c r="K82" s="38">
        <f t="shared" si="15"/>
        <v>5</v>
      </c>
      <c r="L82">
        <f t="shared" si="16"/>
        <v>3</v>
      </c>
      <c r="M82">
        <f t="shared" si="17"/>
        <v>1.5</v>
      </c>
      <c r="N82">
        <f t="shared" si="18"/>
        <v>2</v>
      </c>
      <c r="O82">
        <f t="shared" si="19"/>
        <v>0.30000000000000004</v>
      </c>
      <c r="P82">
        <f t="shared" si="20"/>
        <v>3.8</v>
      </c>
      <c r="Q82" t="s">
        <v>586</v>
      </c>
    </row>
    <row r="83" spans="2:17" x14ac:dyDescent="0.25">
      <c r="B83" s="7">
        <v>2018020157</v>
      </c>
      <c r="C83" s="5" t="s">
        <v>419</v>
      </c>
      <c r="D83" s="6" t="s">
        <v>14</v>
      </c>
      <c r="E83" s="7">
        <v>3.55</v>
      </c>
      <c r="F83" s="7">
        <v>3</v>
      </c>
      <c r="G83" s="6">
        <v>22</v>
      </c>
      <c r="H83" s="8">
        <v>2000000</v>
      </c>
      <c r="I83" s="7" t="s">
        <v>420</v>
      </c>
      <c r="J83">
        <f t="shared" si="14"/>
        <v>3</v>
      </c>
      <c r="K83" s="38">
        <f t="shared" si="15"/>
        <v>5</v>
      </c>
      <c r="L83">
        <f t="shared" si="16"/>
        <v>3</v>
      </c>
      <c r="M83">
        <f t="shared" si="17"/>
        <v>1.5</v>
      </c>
      <c r="N83">
        <f t="shared" si="18"/>
        <v>2</v>
      </c>
      <c r="O83">
        <f t="shared" si="19"/>
        <v>0.30000000000000004</v>
      </c>
      <c r="P83">
        <f t="shared" si="20"/>
        <v>3.8</v>
      </c>
      <c r="Q83" t="s">
        <v>587</v>
      </c>
    </row>
    <row r="84" spans="2:17" x14ac:dyDescent="0.25">
      <c r="B84" s="7">
        <v>2016020029</v>
      </c>
      <c r="C84" s="5" t="s">
        <v>83</v>
      </c>
      <c r="D84" s="6" t="s">
        <v>14</v>
      </c>
      <c r="E84" s="7">
        <v>3.75</v>
      </c>
      <c r="F84" s="7">
        <v>7</v>
      </c>
      <c r="G84" s="6">
        <v>19</v>
      </c>
      <c r="H84" s="8">
        <v>7543600</v>
      </c>
      <c r="I84" s="7" t="s">
        <v>85</v>
      </c>
      <c r="J84">
        <f t="shared" si="14"/>
        <v>4</v>
      </c>
      <c r="K84" s="38">
        <f t="shared" si="15"/>
        <v>4</v>
      </c>
      <c r="L84">
        <f t="shared" si="16"/>
        <v>1</v>
      </c>
      <c r="M84">
        <f t="shared" si="17"/>
        <v>2</v>
      </c>
      <c r="N84">
        <f t="shared" si="18"/>
        <v>1.6</v>
      </c>
      <c r="O84">
        <f t="shared" si="19"/>
        <v>0.1</v>
      </c>
      <c r="P84">
        <f t="shared" si="20"/>
        <v>3.7</v>
      </c>
      <c r="Q84" t="s">
        <v>588</v>
      </c>
    </row>
    <row r="85" spans="2:17" x14ac:dyDescent="0.25">
      <c r="B85" s="7">
        <v>2016020134</v>
      </c>
      <c r="C85" s="5" t="s">
        <v>140</v>
      </c>
      <c r="D85" s="6" t="s">
        <v>14</v>
      </c>
      <c r="E85" s="7">
        <v>3.7</v>
      </c>
      <c r="F85" s="7">
        <v>7</v>
      </c>
      <c r="G85" s="6">
        <v>16</v>
      </c>
      <c r="H85" s="8">
        <v>6911900</v>
      </c>
      <c r="I85" s="7" t="s">
        <v>141</v>
      </c>
      <c r="J85">
        <f t="shared" si="14"/>
        <v>4</v>
      </c>
      <c r="K85" s="38">
        <f t="shared" si="15"/>
        <v>4</v>
      </c>
      <c r="L85">
        <f t="shared" si="16"/>
        <v>1</v>
      </c>
      <c r="M85">
        <f t="shared" si="17"/>
        <v>2</v>
      </c>
      <c r="N85">
        <f t="shared" si="18"/>
        <v>1.6</v>
      </c>
      <c r="O85">
        <f t="shared" si="19"/>
        <v>0.1</v>
      </c>
      <c r="P85">
        <f t="shared" si="20"/>
        <v>3.7</v>
      </c>
      <c r="Q85" t="s">
        <v>589</v>
      </c>
    </row>
    <row r="86" spans="2:17" x14ac:dyDescent="0.25">
      <c r="B86" s="7">
        <v>2016020526</v>
      </c>
      <c r="C86" s="5" t="s">
        <v>102</v>
      </c>
      <c r="D86" s="6" t="s">
        <v>14</v>
      </c>
      <c r="E86" s="7">
        <v>3.59</v>
      </c>
      <c r="F86" s="7">
        <v>7</v>
      </c>
      <c r="G86" s="6">
        <v>22</v>
      </c>
      <c r="H86" s="8">
        <v>3000000</v>
      </c>
      <c r="I86" s="7" t="s">
        <v>103</v>
      </c>
      <c r="J86">
        <f t="shared" si="14"/>
        <v>3</v>
      </c>
      <c r="K86" s="38">
        <f t="shared" si="15"/>
        <v>5</v>
      </c>
      <c r="L86">
        <f t="shared" si="16"/>
        <v>2</v>
      </c>
      <c r="M86">
        <f t="shared" si="17"/>
        <v>1.5</v>
      </c>
      <c r="N86">
        <f t="shared" si="18"/>
        <v>2</v>
      </c>
      <c r="O86">
        <f t="shared" si="19"/>
        <v>0.2</v>
      </c>
      <c r="P86">
        <f t="shared" si="20"/>
        <v>3.7</v>
      </c>
      <c r="Q86" t="s">
        <v>590</v>
      </c>
    </row>
    <row r="87" spans="2:17" x14ac:dyDescent="0.25">
      <c r="B87" s="7">
        <v>2016021046</v>
      </c>
      <c r="C87" s="5" t="s">
        <v>86</v>
      </c>
      <c r="D87" s="6" t="s">
        <v>14</v>
      </c>
      <c r="E87" s="7">
        <v>3.6</v>
      </c>
      <c r="F87" s="7">
        <v>7</v>
      </c>
      <c r="G87" s="6">
        <v>12</v>
      </c>
      <c r="H87" s="8">
        <v>1500000</v>
      </c>
      <c r="I87" s="7" t="s">
        <v>87</v>
      </c>
      <c r="J87">
        <f t="shared" si="14"/>
        <v>4</v>
      </c>
      <c r="K87" s="38">
        <f t="shared" si="15"/>
        <v>3</v>
      </c>
      <c r="L87">
        <f t="shared" si="16"/>
        <v>4</v>
      </c>
      <c r="M87">
        <f t="shared" si="17"/>
        <v>2</v>
      </c>
      <c r="N87">
        <f t="shared" si="18"/>
        <v>1.2000000000000002</v>
      </c>
      <c r="O87">
        <f t="shared" si="19"/>
        <v>0.4</v>
      </c>
      <c r="P87">
        <f t="shared" si="20"/>
        <v>3.6</v>
      </c>
      <c r="Q87" t="s">
        <v>591</v>
      </c>
    </row>
    <row r="88" spans="2:17" x14ac:dyDescent="0.25">
      <c r="B88" s="7">
        <v>2017020142</v>
      </c>
      <c r="C88" s="5" t="s">
        <v>260</v>
      </c>
      <c r="D88" s="6" t="s">
        <v>14</v>
      </c>
      <c r="E88" s="7">
        <v>3.67</v>
      </c>
      <c r="F88" s="7">
        <v>5</v>
      </c>
      <c r="G88" s="6">
        <v>14</v>
      </c>
      <c r="H88" s="8">
        <v>1000000</v>
      </c>
      <c r="I88" s="7" t="s">
        <v>261</v>
      </c>
      <c r="J88">
        <f t="shared" si="14"/>
        <v>4</v>
      </c>
      <c r="K88" s="38">
        <f t="shared" si="15"/>
        <v>3</v>
      </c>
      <c r="L88">
        <f t="shared" si="16"/>
        <v>4</v>
      </c>
      <c r="M88">
        <f t="shared" si="17"/>
        <v>2</v>
      </c>
      <c r="N88">
        <f t="shared" si="18"/>
        <v>1.2000000000000002</v>
      </c>
      <c r="O88">
        <f t="shared" si="19"/>
        <v>0.4</v>
      </c>
      <c r="P88">
        <f t="shared" si="20"/>
        <v>3.6</v>
      </c>
      <c r="Q88" t="s">
        <v>592</v>
      </c>
    </row>
    <row r="89" spans="2:17" x14ac:dyDescent="0.25">
      <c r="B89" s="7">
        <v>2017021118</v>
      </c>
      <c r="C89" s="5" t="s">
        <v>311</v>
      </c>
      <c r="D89" s="6" t="s">
        <v>14</v>
      </c>
      <c r="E89" s="7">
        <v>3.51</v>
      </c>
      <c r="F89" s="7">
        <v>5</v>
      </c>
      <c r="G89" s="6">
        <v>16</v>
      </c>
      <c r="H89" s="8">
        <v>500000</v>
      </c>
      <c r="I89" s="7" t="s">
        <v>312</v>
      </c>
      <c r="J89">
        <f t="shared" si="14"/>
        <v>3</v>
      </c>
      <c r="K89" s="38">
        <f t="shared" si="15"/>
        <v>4</v>
      </c>
      <c r="L89">
        <f t="shared" si="16"/>
        <v>5</v>
      </c>
      <c r="M89">
        <f t="shared" si="17"/>
        <v>1.5</v>
      </c>
      <c r="N89">
        <f t="shared" si="18"/>
        <v>1.6</v>
      </c>
      <c r="O89">
        <f t="shared" si="19"/>
        <v>0.5</v>
      </c>
      <c r="P89">
        <f t="shared" si="20"/>
        <v>3.6</v>
      </c>
      <c r="Q89" t="s">
        <v>593</v>
      </c>
    </row>
    <row r="90" spans="2:17" x14ac:dyDescent="0.25">
      <c r="B90" s="7">
        <v>2018020677</v>
      </c>
      <c r="C90" s="5" t="s">
        <v>329</v>
      </c>
      <c r="D90" s="6" t="s">
        <v>14</v>
      </c>
      <c r="E90" s="7">
        <v>3.86</v>
      </c>
      <c r="F90" s="7">
        <v>3</v>
      </c>
      <c r="G90" s="6">
        <v>10</v>
      </c>
      <c r="H90" s="8">
        <v>2000000</v>
      </c>
      <c r="I90" s="7" t="s">
        <v>330</v>
      </c>
      <c r="J90">
        <f t="shared" si="14"/>
        <v>5</v>
      </c>
      <c r="K90" s="38">
        <f t="shared" si="15"/>
        <v>2</v>
      </c>
      <c r="L90">
        <f t="shared" si="16"/>
        <v>3</v>
      </c>
      <c r="M90">
        <f t="shared" si="17"/>
        <v>2.5</v>
      </c>
      <c r="N90">
        <f t="shared" si="18"/>
        <v>0.8</v>
      </c>
      <c r="O90">
        <f t="shared" si="19"/>
        <v>0.30000000000000004</v>
      </c>
      <c r="P90">
        <f t="shared" si="20"/>
        <v>3.5999999999999996</v>
      </c>
      <c r="Q90" t="s">
        <v>594</v>
      </c>
    </row>
    <row r="91" spans="2:17" x14ac:dyDescent="0.25">
      <c r="B91" s="7">
        <v>2018020346</v>
      </c>
      <c r="C91" s="5" t="s">
        <v>181</v>
      </c>
      <c r="D91" s="6" t="s">
        <v>14</v>
      </c>
      <c r="E91" s="7">
        <v>4</v>
      </c>
      <c r="F91" s="7">
        <v>3</v>
      </c>
      <c r="G91" s="6">
        <v>8</v>
      </c>
      <c r="H91" s="8">
        <v>2000000</v>
      </c>
      <c r="I91" s="7" t="s">
        <v>182</v>
      </c>
      <c r="J91">
        <f t="shared" si="14"/>
        <v>5</v>
      </c>
      <c r="K91" s="38">
        <f t="shared" si="15"/>
        <v>2</v>
      </c>
      <c r="L91">
        <f t="shared" si="16"/>
        <v>3</v>
      </c>
      <c r="M91">
        <f t="shared" si="17"/>
        <v>2.5</v>
      </c>
      <c r="N91">
        <f t="shared" si="18"/>
        <v>0.8</v>
      </c>
      <c r="O91">
        <f t="shared" si="19"/>
        <v>0.30000000000000004</v>
      </c>
      <c r="P91">
        <f t="shared" si="20"/>
        <v>3.5999999999999996</v>
      </c>
      <c r="Q91" t="s">
        <v>595</v>
      </c>
    </row>
    <row r="92" spans="2:17" x14ac:dyDescent="0.25">
      <c r="B92" s="7">
        <v>2017020294</v>
      </c>
      <c r="C92" s="5" t="s">
        <v>281</v>
      </c>
      <c r="D92" s="6" t="s">
        <v>14</v>
      </c>
      <c r="E92" s="7">
        <v>3.32</v>
      </c>
      <c r="F92" s="7">
        <v>5</v>
      </c>
      <c r="G92" s="6">
        <v>50</v>
      </c>
      <c r="H92" s="8">
        <v>950000</v>
      </c>
      <c r="I92" s="7" t="s">
        <v>282</v>
      </c>
      <c r="J92">
        <f t="shared" si="14"/>
        <v>2</v>
      </c>
      <c r="K92" s="38">
        <f t="shared" si="15"/>
        <v>5</v>
      </c>
      <c r="L92">
        <f t="shared" si="16"/>
        <v>5</v>
      </c>
      <c r="M92">
        <f t="shared" si="17"/>
        <v>1</v>
      </c>
      <c r="N92">
        <f t="shared" si="18"/>
        <v>2</v>
      </c>
      <c r="O92">
        <f t="shared" si="19"/>
        <v>0.5</v>
      </c>
      <c r="P92">
        <f t="shared" si="20"/>
        <v>3.5</v>
      </c>
      <c r="Q92" t="s">
        <v>596</v>
      </c>
    </row>
    <row r="93" spans="2:17" x14ac:dyDescent="0.25">
      <c r="B93" s="7">
        <v>2017020067</v>
      </c>
      <c r="C93" s="5" t="s">
        <v>43</v>
      </c>
      <c r="D93" s="6" t="s">
        <v>14</v>
      </c>
      <c r="E93" s="7">
        <v>3.69</v>
      </c>
      <c r="F93" s="7">
        <v>5</v>
      </c>
      <c r="G93" s="6">
        <v>12</v>
      </c>
      <c r="H93" s="8">
        <v>2750000</v>
      </c>
      <c r="I93" s="7" t="s">
        <v>42</v>
      </c>
      <c r="J93">
        <f t="shared" si="14"/>
        <v>4</v>
      </c>
      <c r="K93" s="38">
        <f t="shared" si="15"/>
        <v>3</v>
      </c>
      <c r="L93">
        <f t="shared" si="16"/>
        <v>3</v>
      </c>
      <c r="M93">
        <f t="shared" si="17"/>
        <v>2</v>
      </c>
      <c r="N93">
        <f t="shared" si="18"/>
        <v>1.2000000000000002</v>
      </c>
      <c r="O93">
        <f t="shared" si="19"/>
        <v>0.30000000000000004</v>
      </c>
      <c r="P93">
        <f t="shared" si="20"/>
        <v>3.5</v>
      </c>
      <c r="Q93" t="s">
        <v>597</v>
      </c>
    </row>
    <row r="94" spans="2:17" x14ac:dyDescent="0.25">
      <c r="B94" s="7">
        <v>2016020169</v>
      </c>
      <c r="C94" s="5" t="s">
        <v>169</v>
      </c>
      <c r="D94" s="6" t="s">
        <v>14</v>
      </c>
      <c r="E94" s="7">
        <v>3.64</v>
      </c>
      <c r="F94" s="7">
        <v>7</v>
      </c>
      <c r="G94" s="6">
        <v>14</v>
      </c>
      <c r="H94" s="8">
        <v>2100000</v>
      </c>
      <c r="I94" s="7" t="s">
        <v>170</v>
      </c>
      <c r="J94">
        <f t="shared" si="14"/>
        <v>4</v>
      </c>
      <c r="K94" s="38">
        <f t="shared" si="15"/>
        <v>3</v>
      </c>
      <c r="L94">
        <f t="shared" si="16"/>
        <v>3</v>
      </c>
      <c r="M94">
        <f t="shared" si="17"/>
        <v>2</v>
      </c>
      <c r="N94">
        <f t="shared" si="18"/>
        <v>1.2000000000000002</v>
      </c>
      <c r="O94">
        <f t="shared" si="19"/>
        <v>0.30000000000000004</v>
      </c>
      <c r="P94">
        <f t="shared" si="20"/>
        <v>3.5</v>
      </c>
      <c r="Q94" t="s">
        <v>598</v>
      </c>
    </row>
    <row r="95" spans="2:17" x14ac:dyDescent="0.25">
      <c r="B95" s="7">
        <v>2016020467</v>
      </c>
      <c r="C95" s="5" t="s">
        <v>185</v>
      </c>
      <c r="D95" s="6" t="s">
        <v>14</v>
      </c>
      <c r="E95" s="7">
        <v>3.71</v>
      </c>
      <c r="F95" s="7">
        <v>7</v>
      </c>
      <c r="G95" s="6">
        <v>14</v>
      </c>
      <c r="H95" s="15">
        <v>2000000</v>
      </c>
      <c r="I95" s="7" t="s">
        <v>186</v>
      </c>
      <c r="J95">
        <f t="shared" si="14"/>
        <v>4</v>
      </c>
      <c r="K95" s="38">
        <f t="shared" si="15"/>
        <v>3</v>
      </c>
      <c r="L95">
        <f t="shared" si="16"/>
        <v>3</v>
      </c>
      <c r="M95">
        <f t="shared" si="17"/>
        <v>2</v>
      </c>
      <c r="N95">
        <f t="shared" si="18"/>
        <v>1.2000000000000002</v>
      </c>
      <c r="O95">
        <f t="shared" si="19"/>
        <v>0.30000000000000004</v>
      </c>
      <c r="P95">
        <f t="shared" si="20"/>
        <v>3.5</v>
      </c>
      <c r="Q95" t="s">
        <v>599</v>
      </c>
    </row>
    <row r="96" spans="2:17" x14ac:dyDescent="0.25">
      <c r="B96" s="7">
        <v>2017020381</v>
      </c>
      <c r="C96" s="5" t="s">
        <v>258</v>
      </c>
      <c r="D96" s="6" t="s">
        <v>14</v>
      </c>
      <c r="E96" s="7">
        <v>3.65</v>
      </c>
      <c r="F96" s="7">
        <v>5</v>
      </c>
      <c r="G96" s="6">
        <v>12</v>
      </c>
      <c r="H96" s="8">
        <v>2500000</v>
      </c>
      <c r="I96" s="7" t="s">
        <v>259</v>
      </c>
      <c r="J96">
        <f t="shared" si="14"/>
        <v>4</v>
      </c>
      <c r="K96" s="38">
        <f t="shared" si="15"/>
        <v>3</v>
      </c>
      <c r="L96">
        <f t="shared" si="16"/>
        <v>3</v>
      </c>
      <c r="M96">
        <f t="shared" si="17"/>
        <v>2</v>
      </c>
      <c r="N96">
        <f t="shared" si="18"/>
        <v>1.2000000000000002</v>
      </c>
      <c r="O96">
        <f t="shared" si="19"/>
        <v>0.30000000000000004</v>
      </c>
      <c r="P96">
        <f t="shared" si="20"/>
        <v>3.5</v>
      </c>
      <c r="Q96" t="s">
        <v>600</v>
      </c>
    </row>
    <row r="97" spans="2:17" x14ac:dyDescent="0.25">
      <c r="B97" s="7">
        <v>2017020385</v>
      </c>
      <c r="C97" s="5" t="s">
        <v>277</v>
      </c>
      <c r="D97" s="6" t="s">
        <v>14</v>
      </c>
      <c r="E97" s="7">
        <v>3.67</v>
      </c>
      <c r="F97" s="7">
        <v>5</v>
      </c>
      <c r="G97" s="6">
        <v>12</v>
      </c>
      <c r="H97" s="8">
        <v>2800000</v>
      </c>
      <c r="I97" s="7" t="s">
        <v>278</v>
      </c>
      <c r="J97">
        <f t="shared" si="14"/>
        <v>4</v>
      </c>
      <c r="K97" s="38">
        <f t="shared" si="15"/>
        <v>3</v>
      </c>
      <c r="L97">
        <f t="shared" si="16"/>
        <v>3</v>
      </c>
      <c r="M97">
        <f t="shared" si="17"/>
        <v>2</v>
      </c>
      <c r="N97">
        <f t="shared" si="18"/>
        <v>1.2000000000000002</v>
      </c>
      <c r="O97">
        <f t="shared" si="19"/>
        <v>0.30000000000000004</v>
      </c>
      <c r="P97">
        <f t="shared" si="20"/>
        <v>3.5</v>
      </c>
      <c r="Q97" t="s">
        <v>601</v>
      </c>
    </row>
    <row r="98" spans="2:17" x14ac:dyDescent="0.25">
      <c r="B98" s="7">
        <v>2018020366</v>
      </c>
      <c r="C98" s="5" t="s">
        <v>327</v>
      </c>
      <c r="D98" s="6" t="s">
        <v>14</v>
      </c>
      <c r="E98" s="7">
        <v>3.77</v>
      </c>
      <c r="F98" s="7">
        <v>3</v>
      </c>
      <c r="G98" s="6">
        <v>12</v>
      </c>
      <c r="H98" s="8">
        <v>2000000</v>
      </c>
      <c r="I98" s="7" t="s">
        <v>328</v>
      </c>
      <c r="J98">
        <f t="shared" si="14"/>
        <v>4</v>
      </c>
      <c r="K98" s="38">
        <f t="shared" si="15"/>
        <v>3</v>
      </c>
      <c r="L98">
        <f t="shared" si="16"/>
        <v>3</v>
      </c>
      <c r="M98">
        <f t="shared" si="17"/>
        <v>2</v>
      </c>
      <c r="N98">
        <f t="shared" si="18"/>
        <v>1.2000000000000002</v>
      </c>
      <c r="O98">
        <f t="shared" si="19"/>
        <v>0.30000000000000004</v>
      </c>
      <c r="P98">
        <f t="shared" si="20"/>
        <v>3.5</v>
      </c>
      <c r="Q98" t="s">
        <v>602</v>
      </c>
    </row>
    <row r="99" spans="2:17" x14ac:dyDescent="0.25">
      <c r="B99" s="7">
        <v>2017020012</v>
      </c>
      <c r="C99" s="5" t="s">
        <v>384</v>
      </c>
      <c r="D99" s="6" t="s">
        <v>14</v>
      </c>
      <c r="E99" s="7">
        <v>3.67</v>
      </c>
      <c r="F99" s="7">
        <v>5</v>
      </c>
      <c r="G99" s="6">
        <v>14</v>
      </c>
      <c r="H99" s="8">
        <v>2000000</v>
      </c>
      <c r="I99" s="7" t="s">
        <v>385</v>
      </c>
      <c r="J99">
        <f t="shared" si="14"/>
        <v>4</v>
      </c>
      <c r="K99" s="38">
        <f t="shared" si="15"/>
        <v>3</v>
      </c>
      <c r="L99">
        <f t="shared" si="16"/>
        <v>3</v>
      </c>
      <c r="M99">
        <f t="shared" si="17"/>
        <v>2</v>
      </c>
      <c r="N99">
        <f t="shared" si="18"/>
        <v>1.2000000000000002</v>
      </c>
      <c r="O99">
        <f t="shared" si="19"/>
        <v>0.30000000000000004</v>
      </c>
      <c r="P99">
        <f t="shared" si="20"/>
        <v>3.5</v>
      </c>
      <c r="Q99" t="s">
        <v>603</v>
      </c>
    </row>
    <row r="100" spans="2:17" x14ac:dyDescent="0.25">
      <c r="B100" s="7">
        <v>2018020019</v>
      </c>
      <c r="C100" s="5" t="s">
        <v>423</v>
      </c>
      <c r="D100" s="6" t="s">
        <v>14</v>
      </c>
      <c r="E100" s="7">
        <v>3.68</v>
      </c>
      <c r="F100" s="7">
        <v>3</v>
      </c>
      <c r="G100" s="6">
        <v>14</v>
      </c>
      <c r="H100" s="15">
        <v>2817000</v>
      </c>
      <c r="I100" s="7" t="s">
        <v>424</v>
      </c>
      <c r="J100">
        <f t="shared" ref="J100:J131" si="21">IF(E100&lt;3.2,1,IF(E100&lt;3.4,2,IF(E100&lt;3.6,3,IF(E100&lt;3.8,4,5))))</f>
        <v>4</v>
      </c>
      <c r="K100" s="38">
        <f t="shared" ref="K100:K131" si="22">IF(G100&lt;=5,1,IF(G100&lt;=10,2,IF(G100&lt;=15,3,IF(G100&lt;=20,4,5))))</f>
        <v>3</v>
      </c>
      <c r="L100">
        <f t="shared" ref="L100:L131" si="23">IF(H100&lt;1000000,5,IF(H100&lt;2000000,4,IF(H100&lt;3000000,3,IF(H100&lt;4000000,2,1))))</f>
        <v>3</v>
      </c>
      <c r="M100">
        <f t="shared" ref="M100:M131" si="24">J100*0.5</f>
        <v>2</v>
      </c>
      <c r="N100">
        <f t="shared" ref="N100:N131" si="25">K100*0.4</f>
        <v>1.2000000000000002</v>
      </c>
      <c r="O100">
        <f t="shared" ref="O100:O131" si="26">L100*0.1</f>
        <v>0.30000000000000004</v>
      </c>
      <c r="P100">
        <f t="shared" ref="P100:P131" si="27">M100+N100+O100</f>
        <v>3.5</v>
      </c>
      <c r="Q100" t="s">
        <v>604</v>
      </c>
    </row>
    <row r="101" spans="2:17" x14ac:dyDescent="0.25">
      <c r="B101" s="7">
        <v>2016020798</v>
      </c>
      <c r="C101" s="5" t="s">
        <v>53</v>
      </c>
      <c r="D101" s="6" t="s">
        <v>14</v>
      </c>
      <c r="E101" s="7">
        <v>3.58</v>
      </c>
      <c r="F101" s="7">
        <v>7</v>
      </c>
      <c r="G101" s="6">
        <v>18</v>
      </c>
      <c r="H101" s="8">
        <v>1000000</v>
      </c>
      <c r="I101" s="7" t="s">
        <v>54</v>
      </c>
      <c r="J101">
        <f t="shared" si="21"/>
        <v>3</v>
      </c>
      <c r="K101" s="38">
        <f t="shared" si="22"/>
        <v>4</v>
      </c>
      <c r="L101">
        <f t="shared" si="23"/>
        <v>4</v>
      </c>
      <c r="M101">
        <f t="shared" si="24"/>
        <v>1.5</v>
      </c>
      <c r="N101">
        <f t="shared" si="25"/>
        <v>1.6</v>
      </c>
      <c r="O101">
        <f t="shared" si="26"/>
        <v>0.4</v>
      </c>
      <c r="P101">
        <f t="shared" si="27"/>
        <v>3.5</v>
      </c>
      <c r="Q101" t="s">
        <v>605</v>
      </c>
    </row>
    <row r="102" spans="2:17" x14ac:dyDescent="0.25">
      <c r="B102" s="7">
        <v>2017020507</v>
      </c>
      <c r="C102" s="5" t="s">
        <v>380</v>
      </c>
      <c r="D102" s="6" t="s">
        <v>14</v>
      </c>
      <c r="E102" s="7">
        <v>3.52</v>
      </c>
      <c r="F102" s="7">
        <v>5</v>
      </c>
      <c r="G102" s="6">
        <v>18</v>
      </c>
      <c r="H102" s="8">
        <v>2000000</v>
      </c>
      <c r="I102" s="7" t="s">
        <v>381</v>
      </c>
      <c r="J102">
        <f t="shared" si="21"/>
        <v>3</v>
      </c>
      <c r="K102" s="38">
        <f t="shared" si="22"/>
        <v>4</v>
      </c>
      <c r="L102">
        <f t="shared" si="23"/>
        <v>3</v>
      </c>
      <c r="M102">
        <f t="shared" si="24"/>
        <v>1.5</v>
      </c>
      <c r="N102">
        <f t="shared" si="25"/>
        <v>1.6</v>
      </c>
      <c r="O102">
        <f t="shared" si="26"/>
        <v>0.30000000000000004</v>
      </c>
      <c r="P102">
        <f t="shared" si="27"/>
        <v>3.4000000000000004</v>
      </c>
      <c r="Q102" t="s">
        <v>606</v>
      </c>
    </row>
    <row r="103" spans="2:17" x14ac:dyDescent="0.25">
      <c r="B103" s="7">
        <v>2018020095</v>
      </c>
      <c r="C103" s="5" t="s">
        <v>421</v>
      </c>
      <c r="D103" s="6" t="s">
        <v>14</v>
      </c>
      <c r="E103" s="7">
        <v>3.55</v>
      </c>
      <c r="F103" s="7">
        <v>3</v>
      </c>
      <c r="G103" s="6">
        <v>16</v>
      </c>
      <c r="H103" s="8">
        <v>2214700</v>
      </c>
      <c r="I103" s="7" t="s">
        <v>422</v>
      </c>
      <c r="J103">
        <f t="shared" si="21"/>
        <v>3</v>
      </c>
      <c r="K103" s="38">
        <f t="shared" si="22"/>
        <v>4</v>
      </c>
      <c r="L103">
        <f t="shared" si="23"/>
        <v>3</v>
      </c>
      <c r="M103">
        <f t="shared" si="24"/>
        <v>1.5</v>
      </c>
      <c r="N103">
        <f t="shared" si="25"/>
        <v>1.6</v>
      </c>
      <c r="O103">
        <f t="shared" si="26"/>
        <v>0.30000000000000004</v>
      </c>
      <c r="P103">
        <f t="shared" si="27"/>
        <v>3.4000000000000004</v>
      </c>
      <c r="Q103" t="s">
        <v>607</v>
      </c>
    </row>
    <row r="104" spans="2:17" x14ac:dyDescent="0.25">
      <c r="B104" s="7">
        <v>2016020516</v>
      </c>
      <c r="C104" s="5" t="s">
        <v>125</v>
      </c>
      <c r="D104" s="6" t="s">
        <v>14</v>
      </c>
      <c r="E104" s="7">
        <v>3.62</v>
      </c>
      <c r="F104" s="7">
        <v>7</v>
      </c>
      <c r="G104" s="6">
        <v>12</v>
      </c>
      <c r="H104" s="8">
        <v>3000000</v>
      </c>
      <c r="I104" s="7" t="s">
        <v>126</v>
      </c>
      <c r="J104">
        <f t="shared" si="21"/>
        <v>4</v>
      </c>
      <c r="K104" s="38">
        <f t="shared" si="22"/>
        <v>3</v>
      </c>
      <c r="L104">
        <f t="shared" si="23"/>
        <v>2</v>
      </c>
      <c r="M104">
        <f t="shared" si="24"/>
        <v>2</v>
      </c>
      <c r="N104">
        <f t="shared" si="25"/>
        <v>1.2000000000000002</v>
      </c>
      <c r="O104">
        <f t="shared" si="26"/>
        <v>0.2</v>
      </c>
      <c r="P104">
        <f t="shared" si="27"/>
        <v>3.4000000000000004</v>
      </c>
      <c r="Q104" t="s">
        <v>608</v>
      </c>
    </row>
    <row r="105" spans="2:17" x14ac:dyDescent="0.25">
      <c r="B105" s="7">
        <v>2018020303</v>
      </c>
      <c r="C105" s="5" t="s">
        <v>336</v>
      </c>
      <c r="D105" s="6" t="s">
        <v>14</v>
      </c>
      <c r="E105" s="7">
        <v>3.77</v>
      </c>
      <c r="F105" s="7">
        <v>3</v>
      </c>
      <c r="G105" s="6">
        <v>12</v>
      </c>
      <c r="H105" s="15">
        <v>3000000</v>
      </c>
      <c r="I105" s="7" t="s">
        <v>337</v>
      </c>
      <c r="J105">
        <f t="shared" si="21"/>
        <v>4</v>
      </c>
      <c r="K105" s="38">
        <f t="shared" si="22"/>
        <v>3</v>
      </c>
      <c r="L105">
        <f t="shared" si="23"/>
        <v>2</v>
      </c>
      <c r="M105">
        <f t="shared" si="24"/>
        <v>2</v>
      </c>
      <c r="N105">
        <f t="shared" si="25"/>
        <v>1.2000000000000002</v>
      </c>
      <c r="O105">
        <f t="shared" si="26"/>
        <v>0.2</v>
      </c>
      <c r="P105">
        <f t="shared" si="27"/>
        <v>3.4000000000000004</v>
      </c>
      <c r="Q105" t="s">
        <v>609</v>
      </c>
    </row>
    <row r="106" spans="2:17" x14ac:dyDescent="0.25">
      <c r="B106" s="7">
        <v>2016020385</v>
      </c>
      <c r="C106" s="5" t="s">
        <v>489</v>
      </c>
      <c r="D106" s="6" t="s">
        <v>14</v>
      </c>
      <c r="E106" s="7">
        <v>3.45</v>
      </c>
      <c r="F106" s="7">
        <v>7</v>
      </c>
      <c r="G106" s="6">
        <v>18</v>
      </c>
      <c r="H106" s="8">
        <v>2500000</v>
      </c>
      <c r="I106" s="7" t="s">
        <v>490</v>
      </c>
      <c r="J106">
        <f t="shared" si="21"/>
        <v>3</v>
      </c>
      <c r="K106" s="38">
        <f t="shared" si="22"/>
        <v>4</v>
      </c>
      <c r="L106">
        <f t="shared" si="23"/>
        <v>3</v>
      </c>
      <c r="M106">
        <f t="shared" si="24"/>
        <v>1.5</v>
      </c>
      <c r="N106">
        <f t="shared" si="25"/>
        <v>1.6</v>
      </c>
      <c r="O106">
        <f t="shared" si="26"/>
        <v>0.30000000000000004</v>
      </c>
      <c r="P106">
        <f t="shared" si="27"/>
        <v>3.4000000000000004</v>
      </c>
      <c r="Q106" t="s">
        <v>610</v>
      </c>
    </row>
    <row r="107" spans="2:17" x14ac:dyDescent="0.25">
      <c r="B107" s="7">
        <v>2018020375</v>
      </c>
      <c r="C107" s="5" t="s">
        <v>493</v>
      </c>
      <c r="D107" s="6" t="s">
        <v>14</v>
      </c>
      <c r="E107" s="7">
        <v>3.5</v>
      </c>
      <c r="F107" s="7">
        <v>3</v>
      </c>
      <c r="G107" s="6">
        <v>18</v>
      </c>
      <c r="H107" s="8">
        <v>2000000</v>
      </c>
      <c r="I107" s="7" t="s">
        <v>494</v>
      </c>
      <c r="J107">
        <f t="shared" si="21"/>
        <v>3</v>
      </c>
      <c r="K107" s="38">
        <f t="shared" si="22"/>
        <v>4</v>
      </c>
      <c r="L107">
        <f t="shared" si="23"/>
        <v>3</v>
      </c>
      <c r="M107">
        <f t="shared" si="24"/>
        <v>1.5</v>
      </c>
      <c r="N107">
        <f t="shared" si="25"/>
        <v>1.6</v>
      </c>
      <c r="O107">
        <f t="shared" si="26"/>
        <v>0.30000000000000004</v>
      </c>
      <c r="P107">
        <f t="shared" si="27"/>
        <v>3.4000000000000004</v>
      </c>
      <c r="Q107" t="s">
        <v>611</v>
      </c>
    </row>
    <row r="108" spans="2:17" x14ac:dyDescent="0.25">
      <c r="B108" s="21">
        <v>2018020583</v>
      </c>
      <c r="C108" s="5" t="s">
        <v>453</v>
      </c>
      <c r="D108" s="6" t="s">
        <v>14</v>
      </c>
      <c r="E108" s="7">
        <v>3.92</v>
      </c>
      <c r="F108" s="7">
        <v>8</v>
      </c>
      <c r="G108" s="6">
        <v>6</v>
      </c>
      <c r="H108" s="8">
        <v>5274900</v>
      </c>
      <c r="I108" s="7" t="s">
        <v>454</v>
      </c>
      <c r="J108">
        <f t="shared" si="21"/>
        <v>5</v>
      </c>
      <c r="K108" s="38">
        <f t="shared" si="22"/>
        <v>2</v>
      </c>
      <c r="L108">
        <f t="shared" si="23"/>
        <v>1</v>
      </c>
      <c r="M108">
        <f t="shared" si="24"/>
        <v>2.5</v>
      </c>
      <c r="N108">
        <f t="shared" si="25"/>
        <v>0.8</v>
      </c>
      <c r="O108">
        <f t="shared" si="26"/>
        <v>0.1</v>
      </c>
      <c r="P108">
        <f t="shared" si="27"/>
        <v>3.4</v>
      </c>
      <c r="Q108" t="s">
        <v>612</v>
      </c>
    </row>
    <row r="109" spans="2:17" x14ac:dyDescent="0.25">
      <c r="B109" s="7">
        <v>2017020104</v>
      </c>
      <c r="C109" s="5" t="s">
        <v>254</v>
      </c>
      <c r="D109" s="6" t="s">
        <v>14</v>
      </c>
      <c r="E109" s="7">
        <v>3.53</v>
      </c>
      <c r="F109" s="7">
        <v>5</v>
      </c>
      <c r="G109" s="6">
        <v>18</v>
      </c>
      <c r="H109" s="8">
        <v>3500000</v>
      </c>
      <c r="I109" s="7" t="s">
        <v>255</v>
      </c>
      <c r="J109">
        <f t="shared" si="21"/>
        <v>3</v>
      </c>
      <c r="K109" s="38">
        <f t="shared" si="22"/>
        <v>4</v>
      </c>
      <c r="L109">
        <f t="shared" si="23"/>
        <v>2</v>
      </c>
      <c r="M109">
        <f t="shared" si="24"/>
        <v>1.5</v>
      </c>
      <c r="N109">
        <f t="shared" si="25"/>
        <v>1.6</v>
      </c>
      <c r="O109">
        <f t="shared" si="26"/>
        <v>0.2</v>
      </c>
      <c r="P109">
        <f t="shared" si="27"/>
        <v>3.3000000000000003</v>
      </c>
      <c r="Q109" t="s">
        <v>613</v>
      </c>
    </row>
    <row r="110" spans="2:17" x14ac:dyDescent="0.25">
      <c r="B110" s="7">
        <v>2016021325</v>
      </c>
      <c r="C110" s="5" t="s">
        <v>159</v>
      </c>
      <c r="D110" s="6" t="s">
        <v>14</v>
      </c>
      <c r="E110" s="7">
        <v>3.66</v>
      </c>
      <c r="F110" s="7">
        <v>7</v>
      </c>
      <c r="G110" s="6">
        <v>12</v>
      </c>
      <c r="H110" s="15">
        <v>4000000</v>
      </c>
      <c r="I110" s="7" t="s">
        <v>160</v>
      </c>
      <c r="J110">
        <f t="shared" si="21"/>
        <v>4</v>
      </c>
      <c r="K110" s="38">
        <f t="shared" si="22"/>
        <v>3</v>
      </c>
      <c r="L110">
        <f t="shared" si="23"/>
        <v>1</v>
      </c>
      <c r="M110">
        <f t="shared" si="24"/>
        <v>2</v>
      </c>
      <c r="N110">
        <f t="shared" si="25"/>
        <v>1.2000000000000002</v>
      </c>
      <c r="O110">
        <f t="shared" si="26"/>
        <v>0.1</v>
      </c>
      <c r="P110">
        <f t="shared" si="27"/>
        <v>3.3000000000000003</v>
      </c>
      <c r="Q110" t="s">
        <v>614</v>
      </c>
    </row>
    <row r="111" spans="2:17" x14ac:dyDescent="0.25">
      <c r="B111" s="7">
        <v>2016020891</v>
      </c>
      <c r="C111" s="5" t="s">
        <v>55</v>
      </c>
      <c r="D111" s="6" t="s">
        <v>14</v>
      </c>
      <c r="E111" s="7">
        <v>3.36</v>
      </c>
      <c r="F111" s="7">
        <v>7</v>
      </c>
      <c r="G111" s="6">
        <v>21</v>
      </c>
      <c r="H111" s="8">
        <v>2000000</v>
      </c>
      <c r="I111" s="7" t="s">
        <v>57</v>
      </c>
      <c r="J111">
        <f t="shared" si="21"/>
        <v>2</v>
      </c>
      <c r="K111" s="38">
        <f t="shared" si="22"/>
        <v>5</v>
      </c>
      <c r="L111">
        <f t="shared" si="23"/>
        <v>3</v>
      </c>
      <c r="M111">
        <f t="shared" si="24"/>
        <v>1</v>
      </c>
      <c r="N111">
        <f t="shared" si="25"/>
        <v>2</v>
      </c>
      <c r="O111">
        <f t="shared" si="26"/>
        <v>0.30000000000000004</v>
      </c>
      <c r="P111">
        <f t="shared" si="27"/>
        <v>3.3</v>
      </c>
      <c r="Q111" t="s">
        <v>615</v>
      </c>
    </row>
    <row r="112" spans="2:17" x14ac:dyDescent="0.25">
      <c r="B112" s="7">
        <v>2016020285</v>
      </c>
      <c r="C112" s="5" t="s">
        <v>99</v>
      </c>
      <c r="D112" s="6" t="s">
        <v>14</v>
      </c>
      <c r="E112" s="7">
        <v>3.32</v>
      </c>
      <c r="F112" s="7">
        <v>7</v>
      </c>
      <c r="G112" s="6">
        <v>23</v>
      </c>
      <c r="H112" s="8">
        <v>2000000</v>
      </c>
      <c r="I112" s="7" t="s">
        <v>100</v>
      </c>
      <c r="J112">
        <f t="shared" si="21"/>
        <v>2</v>
      </c>
      <c r="K112" s="38">
        <f t="shared" si="22"/>
        <v>5</v>
      </c>
      <c r="L112">
        <f t="shared" si="23"/>
        <v>3</v>
      </c>
      <c r="M112">
        <f t="shared" si="24"/>
        <v>1</v>
      </c>
      <c r="N112">
        <f t="shared" si="25"/>
        <v>2</v>
      </c>
      <c r="O112">
        <f t="shared" si="26"/>
        <v>0.30000000000000004</v>
      </c>
      <c r="P112">
        <f t="shared" si="27"/>
        <v>3.3</v>
      </c>
      <c r="Q112" t="s">
        <v>616</v>
      </c>
    </row>
    <row r="113" spans="2:17" x14ac:dyDescent="0.25">
      <c r="B113" s="7">
        <v>2018020209</v>
      </c>
      <c r="C113" s="5" t="s">
        <v>496</v>
      </c>
      <c r="D113" s="6" t="s">
        <v>14</v>
      </c>
      <c r="E113" s="7">
        <v>3.86</v>
      </c>
      <c r="F113" s="7">
        <v>3</v>
      </c>
      <c r="G113" s="6">
        <v>2</v>
      </c>
      <c r="H113" s="8">
        <v>1500000</v>
      </c>
      <c r="I113" s="7" t="s">
        <v>495</v>
      </c>
      <c r="J113">
        <f t="shared" si="21"/>
        <v>5</v>
      </c>
      <c r="K113" s="38">
        <f t="shared" si="22"/>
        <v>1</v>
      </c>
      <c r="L113">
        <f t="shared" si="23"/>
        <v>4</v>
      </c>
      <c r="M113">
        <f t="shared" si="24"/>
        <v>2.5</v>
      </c>
      <c r="N113">
        <f t="shared" si="25"/>
        <v>0.4</v>
      </c>
      <c r="O113">
        <f t="shared" si="26"/>
        <v>0.4</v>
      </c>
      <c r="P113">
        <f t="shared" si="27"/>
        <v>3.3</v>
      </c>
      <c r="Q113" t="s">
        <v>617</v>
      </c>
    </row>
    <row r="114" spans="2:17" x14ac:dyDescent="0.25">
      <c r="B114" s="7">
        <v>2016020130</v>
      </c>
      <c r="C114" s="5" t="s">
        <v>171</v>
      </c>
      <c r="D114" s="6" t="s">
        <v>14</v>
      </c>
      <c r="E114" s="7">
        <v>3.53</v>
      </c>
      <c r="F114" s="7">
        <v>7</v>
      </c>
      <c r="G114" s="6">
        <v>16</v>
      </c>
      <c r="H114" s="8">
        <v>5000000</v>
      </c>
      <c r="I114" s="7" t="s">
        <v>172</v>
      </c>
      <c r="J114">
        <f t="shared" si="21"/>
        <v>3</v>
      </c>
      <c r="K114" s="38">
        <f t="shared" si="22"/>
        <v>4</v>
      </c>
      <c r="L114">
        <f t="shared" si="23"/>
        <v>1</v>
      </c>
      <c r="M114">
        <f t="shared" si="24"/>
        <v>1.5</v>
      </c>
      <c r="N114">
        <f t="shared" si="25"/>
        <v>1.6</v>
      </c>
      <c r="O114">
        <f t="shared" si="26"/>
        <v>0.1</v>
      </c>
      <c r="P114">
        <f t="shared" si="27"/>
        <v>3.2</v>
      </c>
      <c r="Q114" t="s">
        <v>618</v>
      </c>
    </row>
    <row r="115" spans="2:17" x14ac:dyDescent="0.25">
      <c r="B115" s="7">
        <v>2018020871</v>
      </c>
      <c r="C115" s="5" t="s">
        <v>477</v>
      </c>
      <c r="D115" s="6" t="s">
        <v>14</v>
      </c>
      <c r="E115" s="7">
        <v>4</v>
      </c>
      <c r="F115" s="7">
        <v>3</v>
      </c>
      <c r="G115" s="6">
        <v>4</v>
      </c>
      <c r="H115" s="8">
        <v>2000000</v>
      </c>
      <c r="I115" s="7" t="s">
        <v>478</v>
      </c>
      <c r="J115">
        <f t="shared" si="21"/>
        <v>5</v>
      </c>
      <c r="K115" s="38">
        <f t="shared" si="22"/>
        <v>1</v>
      </c>
      <c r="L115">
        <f t="shared" si="23"/>
        <v>3</v>
      </c>
      <c r="M115">
        <f t="shared" si="24"/>
        <v>2.5</v>
      </c>
      <c r="N115">
        <f t="shared" si="25"/>
        <v>0.4</v>
      </c>
      <c r="O115">
        <f t="shared" si="26"/>
        <v>0.30000000000000004</v>
      </c>
      <c r="P115">
        <f t="shared" si="27"/>
        <v>3.2</v>
      </c>
      <c r="Q115" t="s">
        <v>619</v>
      </c>
    </row>
    <row r="116" spans="2:17" x14ac:dyDescent="0.25">
      <c r="B116" s="7">
        <v>2018020358</v>
      </c>
      <c r="C116" s="45" t="s">
        <v>150</v>
      </c>
      <c r="D116" s="6" t="s">
        <v>14</v>
      </c>
      <c r="E116" s="7">
        <v>3.68</v>
      </c>
      <c r="F116" s="7">
        <v>3</v>
      </c>
      <c r="G116" s="6">
        <v>6</v>
      </c>
      <c r="H116" s="8">
        <v>1500000</v>
      </c>
      <c r="I116" s="7" t="s">
        <v>151</v>
      </c>
      <c r="J116">
        <f t="shared" si="21"/>
        <v>4</v>
      </c>
      <c r="K116" s="38">
        <f t="shared" si="22"/>
        <v>2</v>
      </c>
      <c r="L116">
        <f t="shared" si="23"/>
        <v>4</v>
      </c>
      <c r="M116">
        <f t="shared" si="24"/>
        <v>2</v>
      </c>
      <c r="N116">
        <f t="shared" si="25"/>
        <v>0.8</v>
      </c>
      <c r="O116">
        <f t="shared" si="26"/>
        <v>0.4</v>
      </c>
      <c r="P116">
        <f t="shared" si="27"/>
        <v>3.1999999999999997</v>
      </c>
      <c r="Q116" t="s">
        <v>620</v>
      </c>
    </row>
    <row r="117" spans="2:17" x14ac:dyDescent="0.25">
      <c r="B117" s="7">
        <v>2018020331</v>
      </c>
      <c r="C117" s="5" t="s">
        <v>300</v>
      </c>
      <c r="D117" s="6" t="s">
        <v>14</v>
      </c>
      <c r="E117" s="7">
        <v>3.73</v>
      </c>
      <c r="F117" s="7">
        <v>3</v>
      </c>
      <c r="G117" s="6">
        <v>6</v>
      </c>
      <c r="H117" s="8">
        <v>1000000</v>
      </c>
      <c r="I117" s="7" t="s">
        <v>301</v>
      </c>
      <c r="J117">
        <f t="shared" si="21"/>
        <v>4</v>
      </c>
      <c r="K117" s="38">
        <f t="shared" si="22"/>
        <v>2</v>
      </c>
      <c r="L117">
        <f t="shared" si="23"/>
        <v>4</v>
      </c>
      <c r="M117">
        <f t="shared" si="24"/>
        <v>2</v>
      </c>
      <c r="N117">
        <f t="shared" si="25"/>
        <v>0.8</v>
      </c>
      <c r="O117">
        <f t="shared" si="26"/>
        <v>0.4</v>
      </c>
      <c r="P117">
        <f t="shared" si="27"/>
        <v>3.1999999999999997</v>
      </c>
      <c r="Q117" t="s">
        <v>621</v>
      </c>
    </row>
    <row r="118" spans="2:17" x14ac:dyDescent="0.25">
      <c r="B118" s="7">
        <v>2018020592</v>
      </c>
      <c r="C118" s="5" t="s">
        <v>376</v>
      </c>
      <c r="D118" s="6" t="s">
        <v>14</v>
      </c>
      <c r="E118" s="7">
        <v>3.64</v>
      </c>
      <c r="F118" s="7">
        <v>3</v>
      </c>
      <c r="G118" s="6">
        <v>6</v>
      </c>
      <c r="H118" s="8">
        <v>1600000</v>
      </c>
      <c r="I118" s="7" t="s">
        <v>377</v>
      </c>
      <c r="J118">
        <f t="shared" si="21"/>
        <v>4</v>
      </c>
      <c r="K118" s="38">
        <f t="shared" si="22"/>
        <v>2</v>
      </c>
      <c r="L118">
        <f t="shared" si="23"/>
        <v>4</v>
      </c>
      <c r="M118">
        <f t="shared" si="24"/>
        <v>2</v>
      </c>
      <c r="N118">
        <f t="shared" si="25"/>
        <v>0.8</v>
      </c>
      <c r="O118">
        <f t="shared" si="26"/>
        <v>0.4</v>
      </c>
      <c r="P118">
        <f t="shared" si="27"/>
        <v>3.1999999999999997</v>
      </c>
      <c r="Q118" t="s">
        <v>622</v>
      </c>
    </row>
    <row r="119" spans="2:17" x14ac:dyDescent="0.25">
      <c r="B119" s="7">
        <v>2018021017</v>
      </c>
      <c r="C119" s="5" t="s">
        <v>395</v>
      </c>
      <c r="D119" s="6" t="s">
        <v>14</v>
      </c>
      <c r="E119" s="7">
        <v>3.68</v>
      </c>
      <c r="F119" s="7">
        <v>3</v>
      </c>
      <c r="G119" s="6">
        <v>6</v>
      </c>
      <c r="H119" s="8">
        <v>1500000</v>
      </c>
      <c r="I119" s="7" t="s">
        <v>396</v>
      </c>
      <c r="J119">
        <f t="shared" si="21"/>
        <v>4</v>
      </c>
      <c r="K119" s="38">
        <f t="shared" si="22"/>
        <v>2</v>
      </c>
      <c r="L119">
        <f t="shared" si="23"/>
        <v>4</v>
      </c>
      <c r="M119">
        <f t="shared" si="24"/>
        <v>2</v>
      </c>
      <c r="N119">
        <f t="shared" si="25"/>
        <v>0.8</v>
      </c>
      <c r="O119">
        <f t="shared" si="26"/>
        <v>0.4</v>
      </c>
      <c r="P119">
        <f t="shared" si="27"/>
        <v>3.1999999999999997</v>
      </c>
      <c r="Q119" t="s">
        <v>623</v>
      </c>
    </row>
    <row r="120" spans="2:17" x14ac:dyDescent="0.25">
      <c r="B120" s="7">
        <v>2018020398</v>
      </c>
      <c r="C120" s="5" t="s">
        <v>475</v>
      </c>
      <c r="D120" s="6" t="s">
        <v>14</v>
      </c>
      <c r="E120" s="7">
        <v>3.45</v>
      </c>
      <c r="F120" s="7">
        <v>3</v>
      </c>
      <c r="G120" s="6">
        <v>12</v>
      </c>
      <c r="H120" s="8">
        <v>1800000</v>
      </c>
      <c r="I120" s="7" t="s">
        <v>476</v>
      </c>
      <c r="J120">
        <f t="shared" si="21"/>
        <v>3</v>
      </c>
      <c r="K120" s="38">
        <f t="shared" si="22"/>
        <v>3</v>
      </c>
      <c r="L120">
        <f t="shared" si="23"/>
        <v>4</v>
      </c>
      <c r="M120">
        <f t="shared" si="24"/>
        <v>1.5</v>
      </c>
      <c r="N120">
        <f t="shared" si="25"/>
        <v>1.2000000000000002</v>
      </c>
      <c r="O120">
        <f t="shared" si="26"/>
        <v>0.4</v>
      </c>
      <c r="P120">
        <f t="shared" si="27"/>
        <v>3.1</v>
      </c>
      <c r="Q120" t="s">
        <v>624</v>
      </c>
    </row>
    <row r="121" spans="2:17" x14ac:dyDescent="0.25">
      <c r="B121" s="7">
        <v>2016021284</v>
      </c>
      <c r="C121" s="5" t="s">
        <v>36</v>
      </c>
      <c r="D121" s="6" t="s">
        <v>14</v>
      </c>
      <c r="E121" s="7">
        <v>3.71</v>
      </c>
      <c r="F121" s="7">
        <v>7</v>
      </c>
      <c r="G121" s="6">
        <v>10</v>
      </c>
      <c r="H121" s="8">
        <v>2000000</v>
      </c>
      <c r="I121" s="7" t="s">
        <v>37</v>
      </c>
      <c r="J121">
        <f t="shared" si="21"/>
        <v>4</v>
      </c>
      <c r="K121" s="38">
        <f t="shared" si="22"/>
        <v>2</v>
      </c>
      <c r="L121">
        <f t="shared" si="23"/>
        <v>3</v>
      </c>
      <c r="M121">
        <f t="shared" si="24"/>
        <v>2</v>
      </c>
      <c r="N121">
        <f t="shared" si="25"/>
        <v>0.8</v>
      </c>
      <c r="O121">
        <f t="shared" si="26"/>
        <v>0.30000000000000004</v>
      </c>
      <c r="P121">
        <f t="shared" si="27"/>
        <v>3.0999999999999996</v>
      </c>
      <c r="Q121" t="s">
        <v>625</v>
      </c>
    </row>
    <row r="122" spans="2:17" x14ac:dyDescent="0.25">
      <c r="B122" s="7">
        <v>2018020794</v>
      </c>
      <c r="C122" s="5" t="s">
        <v>196</v>
      </c>
      <c r="D122" s="6" t="s">
        <v>14</v>
      </c>
      <c r="E122" s="7">
        <v>3.77</v>
      </c>
      <c r="F122" s="7">
        <v>3</v>
      </c>
      <c r="G122" s="6">
        <v>10</v>
      </c>
      <c r="H122" s="8">
        <v>2000000</v>
      </c>
      <c r="I122" s="7" t="s">
        <v>197</v>
      </c>
      <c r="J122">
        <f t="shared" si="21"/>
        <v>4</v>
      </c>
      <c r="K122" s="38">
        <f t="shared" si="22"/>
        <v>2</v>
      </c>
      <c r="L122">
        <f t="shared" si="23"/>
        <v>3</v>
      </c>
      <c r="M122">
        <f t="shared" si="24"/>
        <v>2</v>
      </c>
      <c r="N122">
        <f t="shared" si="25"/>
        <v>0.8</v>
      </c>
      <c r="O122">
        <f t="shared" si="26"/>
        <v>0.30000000000000004</v>
      </c>
      <c r="P122">
        <f t="shared" si="27"/>
        <v>3.0999999999999996</v>
      </c>
      <c r="Q122" t="s">
        <v>626</v>
      </c>
    </row>
    <row r="123" spans="2:17" x14ac:dyDescent="0.25">
      <c r="B123" s="7">
        <v>2018020360</v>
      </c>
      <c r="C123" s="5" t="s">
        <v>445</v>
      </c>
      <c r="D123" s="6" t="s">
        <v>14</v>
      </c>
      <c r="E123" s="7">
        <v>3.64</v>
      </c>
      <c r="F123" s="7">
        <v>3</v>
      </c>
      <c r="G123" s="6">
        <v>10</v>
      </c>
      <c r="H123" s="8">
        <v>2500000</v>
      </c>
      <c r="I123" s="7" t="s">
        <v>446</v>
      </c>
      <c r="J123">
        <f t="shared" si="21"/>
        <v>4</v>
      </c>
      <c r="K123" s="38">
        <f t="shared" si="22"/>
        <v>2</v>
      </c>
      <c r="L123">
        <f t="shared" si="23"/>
        <v>3</v>
      </c>
      <c r="M123">
        <f t="shared" si="24"/>
        <v>2</v>
      </c>
      <c r="N123">
        <f t="shared" si="25"/>
        <v>0.8</v>
      </c>
      <c r="O123">
        <f t="shared" si="26"/>
        <v>0.30000000000000004</v>
      </c>
      <c r="P123">
        <f t="shared" si="27"/>
        <v>3.0999999999999996</v>
      </c>
      <c r="Q123" t="s">
        <v>627</v>
      </c>
    </row>
    <row r="124" spans="2:17" x14ac:dyDescent="0.25">
      <c r="B124" s="7">
        <v>2018020392</v>
      </c>
      <c r="C124" s="5" t="s">
        <v>256</v>
      </c>
      <c r="D124" s="6" t="s">
        <v>14</v>
      </c>
      <c r="E124" s="7">
        <v>3.77</v>
      </c>
      <c r="F124" s="7">
        <v>3</v>
      </c>
      <c r="G124" s="6">
        <v>8</v>
      </c>
      <c r="H124" s="15">
        <v>2088349</v>
      </c>
      <c r="I124" s="7" t="s">
        <v>257</v>
      </c>
      <c r="J124">
        <f t="shared" si="21"/>
        <v>4</v>
      </c>
      <c r="K124" s="38">
        <f t="shared" si="22"/>
        <v>2</v>
      </c>
      <c r="L124">
        <f t="shared" si="23"/>
        <v>3</v>
      </c>
      <c r="M124">
        <f t="shared" si="24"/>
        <v>2</v>
      </c>
      <c r="N124">
        <f t="shared" si="25"/>
        <v>0.8</v>
      </c>
      <c r="O124">
        <f t="shared" si="26"/>
        <v>0.30000000000000004</v>
      </c>
      <c r="P124">
        <f t="shared" si="27"/>
        <v>3.0999999999999996</v>
      </c>
      <c r="Q124" t="s">
        <v>628</v>
      </c>
    </row>
    <row r="125" spans="2:17" x14ac:dyDescent="0.25">
      <c r="B125" s="7">
        <v>2018020332</v>
      </c>
      <c r="C125" s="5" t="s">
        <v>353</v>
      </c>
      <c r="D125" s="6" t="s">
        <v>14</v>
      </c>
      <c r="E125" s="7">
        <v>3.77</v>
      </c>
      <c r="F125" s="7">
        <v>3</v>
      </c>
      <c r="G125" s="6">
        <v>6</v>
      </c>
      <c r="H125" s="8">
        <v>2230849</v>
      </c>
      <c r="I125" s="7" t="s">
        <v>354</v>
      </c>
      <c r="J125">
        <f t="shared" si="21"/>
        <v>4</v>
      </c>
      <c r="K125" s="38">
        <f t="shared" si="22"/>
        <v>2</v>
      </c>
      <c r="L125">
        <f t="shared" si="23"/>
        <v>3</v>
      </c>
      <c r="M125">
        <f t="shared" si="24"/>
        <v>2</v>
      </c>
      <c r="N125">
        <f t="shared" si="25"/>
        <v>0.8</v>
      </c>
      <c r="O125">
        <f t="shared" si="26"/>
        <v>0.30000000000000004</v>
      </c>
      <c r="P125">
        <f t="shared" si="27"/>
        <v>3.0999999999999996</v>
      </c>
      <c r="Q125" t="s">
        <v>629</v>
      </c>
    </row>
    <row r="126" spans="2:17" x14ac:dyDescent="0.25">
      <c r="B126" s="7">
        <v>2018020602</v>
      </c>
      <c r="C126" s="5" t="s">
        <v>441</v>
      </c>
      <c r="D126" s="6" t="s">
        <v>14</v>
      </c>
      <c r="E126" s="7">
        <v>3.64</v>
      </c>
      <c r="F126" s="7">
        <v>3</v>
      </c>
      <c r="G126" s="6">
        <v>6</v>
      </c>
      <c r="H126" s="8">
        <v>2000000</v>
      </c>
      <c r="I126" s="7" t="s">
        <v>442</v>
      </c>
      <c r="J126">
        <f t="shared" si="21"/>
        <v>4</v>
      </c>
      <c r="K126" s="38">
        <f t="shared" si="22"/>
        <v>2</v>
      </c>
      <c r="L126">
        <f t="shared" si="23"/>
        <v>3</v>
      </c>
      <c r="M126">
        <f t="shared" si="24"/>
        <v>2</v>
      </c>
      <c r="N126">
        <f t="shared" si="25"/>
        <v>0.8</v>
      </c>
      <c r="O126">
        <f t="shared" si="26"/>
        <v>0.30000000000000004</v>
      </c>
      <c r="P126">
        <f t="shared" si="27"/>
        <v>3.0999999999999996</v>
      </c>
      <c r="Q126" t="s">
        <v>630</v>
      </c>
    </row>
    <row r="127" spans="2:17" x14ac:dyDescent="0.25">
      <c r="B127" s="7">
        <v>2018020908</v>
      </c>
      <c r="C127" s="5" t="s">
        <v>481</v>
      </c>
      <c r="D127" s="6" t="s">
        <v>14</v>
      </c>
      <c r="E127" s="7">
        <v>3.7</v>
      </c>
      <c r="F127" s="7">
        <v>3</v>
      </c>
      <c r="G127" s="6">
        <v>10</v>
      </c>
      <c r="H127" s="8">
        <v>3000000</v>
      </c>
      <c r="I127" s="7" t="s">
        <v>482</v>
      </c>
      <c r="J127">
        <f t="shared" si="21"/>
        <v>4</v>
      </c>
      <c r="K127" s="38">
        <f t="shared" si="22"/>
        <v>2</v>
      </c>
      <c r="L127">
        <f t="shared" si="23"/>
        <v>2</v>
      </c>
      <c r="M127">
        <f t="shared" si="24"/>
        <v>2</v>
      </c>
      <c r="N127">
        <f t="shared" si="25"/>
        <v>0.8</v>
      </c>
      <c r="O127">
        <f t="shared" si="26"/>
        <v>0.2</v>
      </c>
      <c r="P127">
        <f t="shared" si="27"/>
        <v>3</v>
      </c>
      <c r="Q127" t="s">
        <v>631</v>
      </c>
    </row>
    <row r="128" spans="2:17" x14ac:dyDescent="0.25">
      <c r="B128" s="7">
        <v>2018020752</v>
      </c>
      <c r="C128" s="5" t="s">
        <v>215</v>
      </c>
      <c r="D128" s="6" t="s">
        <v>14</v>
      </c>
      <c r="E128" s="7">
        <v>3.55</v>
      </c>
      <c r="F128" s="7">
        <v>3</v>
      </c>
      <c r="G128" s="6">
        <v>12</v>
      </c>
      <c r="H128" s="8">
        <v>2200000</v>
      </c>
      <c r="I128" s="7" t="s">
        <v>216</v>
      </c>
      <c r="J128">
        <f t="shared" si="21"/>
        <v>3</v>
      </c>
      <c r="K128" s="38">
        <f t="shared" si="22"/>
        <v>3</v>
      </c>
      <c r="L128">
        <f t="shared" si="23"/>
        <v>3</v>
      </c>
      <c r="M128">
        <f t="shared" si="24"/>
        <v>1.5</v>
      </c>
      <c r="N128">
        <f t="shared" si="25"/>
        <v>1.2000000000000002</v>
      </c>
      <c r="O128">
        <f t="shared" si="26"/>
        <v>0.30000000000000004</v>
      </c>
      <c r="P128">
        <f t="shared" si="27"/>
        <v>3</v>
      </c>
      <c r="Q128" t="s">
        <v>632</v>
      </c>
    </row>
    <row r="129" spans="2:17" x14ac:dyDescent="0.25">
      <c r="B129" s="7">
        <v>2018020655</v>
      </c>
      <c r="C129" s="5" t="s">
        <v>340</v>
      </c>
      <c r="D129" s="6" t="s">
        <v>14</v>
      </c>
      <c r="E129" s="7">
        <v>3.77</v>
      </c>
      <c r="F129" s="7">
        <v>3</v>
      </c>
      <c r="G129" s="6">
        <v>6</v>
      </c>
      <c r="H129" s="8">
        <v>3150500</v>
      </c>
      <c r="I129" s="7" t="s">
        <v>341</v>
      </c>
      <c r="J129">
        <f t="shared" si="21"/>
        <v>4</v>
      </c>
      <c r="K129" s="38">
        <f t="shared" si="22"/>
        <v>2</v>
      </c>
      <c r="L129">
        <f t="shared" si="23"/>
        <v>2</v>
      </c>
      <c r="M129">
        <f t="shared" si="24"/>
        <v>2</v>
      </c>
      <c r="N129">
        <f t="shared" si="25"/>
        <v>0.8</v>
      </c>
      <c r="O129">
        <f t="shared" si="26"/>
        <v>0.2</v>
      </c>
      <c r="P129">
        <f t="shared" si="27"/>
        <v>3</v>
      </c>
      <c r="Q129" t="s">
        <v>633</v>
      </c>
    </row>
    <row r="130" spans="2:17" x14ac:dyDescent="0.25">
      <c r="B130" s="7">
        <v>2018020656</v>
      </c>
      <c r="C130" s="5" t="s">
        <v>437</v>
      </c>
      <c r="D130" s="6" t="s">
        <v>14</v>
      </c>
      <c r="E130" s="7">
        <v>3.68</v>
      </c>
      <c r="F130" s="7">
        <v>3</v>
      </c>
      <c r="G130" s="6">
        <v>8</v>
      </c>
      <c r="H130" s="15">
        <v>3200000</v>
      </c>
      <c r="I130" s="7" t="s">
        <v>438</v>
      </c>
      <c r="J130">
        <f t="shared" si="21"/>
        <v>4</v>
      </c>
      <c r="K130" s="38">
        <f t="shared" si="22"/>
        <v>2</v>
      </c>
      <c r="L130">
        <f t="shared" si="23"/>
        <v>2</v>
      </c>
      <c r="M130">
        <f t="shared" si="24"/>
        <v>2</v>
      </c>
      <c r="N130">
        <f t="shared" si="25"/>
        <v>0.8</v>
      </c>
      <c r="O130">
        <f t="shared" si="26"/>
        <v>0.2</v>
      </c>
      <c r="P130">
        <f t="shared" si="27"/>
        <v>3</v>
      </c>
      <c r="Q130" t="s">
        <v>634</v>
      </c>
    </row>
    <row r="131" spans="2:17" x14ac:dyDescent="0.25">
      <c r="B131" s="7">
        <v>2016020082</v>
      </c>
      <c r="C131" s="5" t="s">
        <v>294</v>
      </c>
      <c r="D131" s="6" t="s">
        <v>14</v>
      </c>
      <c r="E131" s="7">
        <v>3.31</v>
      </c>
      <c r="F131" s="7">
        <v>7</v>
      </c>
      <c r="G131" s="6">
        <v>16</v>
      </c>
      <c r="H131" s="8">
        <v>1600000</v>
      </c>
      <c r="I131" s="7" t="s">
        <v>295</v>
      </c>
      <c r="J131">
        <f t="shared" si="21"/>
        <v>2</v>
      </c>
      <c r="K131" s="38">
        <f t="shared" si="22"/>
        <v>4</v>
      </c>
      <c r="L131">
        <f t="shared" si="23"/>
        <v>4</v>
      </c>
      <c r="M131">
        <f t="shared" si="24"/>
        <v>1</v>
      </c>
      <c r="N131">
        <f t="shared" si="25"/>
        <v>1.6</v>
      </c>
      <c r="O131">
        <f t="shared" si="26"/>
        <v>0.4</v>
      </c>
      <c r="P131">
        <f t="shared" si="27"/>
        <v>3</v>
      </c>
      <c r="Q131" t="s">
        <v>635</v>
      </c>
    </row>
    <row r="132" spans="2:17" x14ac:dyDescent="0.25">
      <c r="B132" s="7">
        <v>2016020440</v>
      </c>
      <c r="C132" s="5" t="s">
        <v>13</v>
      </c>
      <c r="D132" s="6" t="s">
        <v>14</v>
      </c>
      <c r="E132" s="7">
        <v>3.58</v>
      </c>
      <c r="F132" s="7">
        <v>7</v>
      </c>
      <c r="G132" s="6">
        <v>14</v>
      </c>
      <c r="H132" s="8">
        <v>2500000</v>
      </c>
      <c r="I132" s="7" t="s">
        <v>15</v>
      </c>
      <c r="J132">
        <f t="shared" ref="J132:J157" si="28">IF(E132&lt;3.2,1,IF(E132&lt;3.4,2,IF(E132&lt;3.6,3,IF(E132&lt;3.8,4,5))))</f>
        <v>3</v>
      </c>
      <c r="K132" s="38">
        <f t="shared" ref="K132:K157" si="29">IF(G132&lt;=5,1,IF(G132&lt;=10,2,IF(G132&lt;=15,3,IF(G132&lt;=20,4,5))))</f>
        <v>3</v>
      </c>
      <c r="L132">
        <f t="shared" ref="L132:L157" si="30">IF(H132&lt;1000000,5,IF(H132&lt;2000000,4,IF(H132&lt;3000000,3,IF(H132&lt;4000000,2,1))))</f>
        <v>3</v>
      </c>
      <c r="M132">
        <f t="shared" ref="M132:M157" si="31">J132*0.5</f>
        <v>1.5</v>
      </c>
      <c r="N132">
        <f t="shared" ref="N132:N157" si="32">K132*0.4</f>
        <v>1.2000000000000002</v>
      </c>
      <c r="O132">
        <f t="shared" ref="O132:O157" si="33">L132*0.1</f>
        <v>0.30000000000000004</v>
      </c>
      <c r="P132">
        <f t="shared" ref="P132:P163" si="34">M132+N132+O132</f>
        <v>3</v>
      </c>
      <c r="Q132" t="s">
        <v>636</v>
      </c>
    </row>
    <row r="133" spans="2:17" x14ac:dyDescent="0.25">
      <c r="B133" s="7">
        <v>2016020462</v>
      </c>
      <c r="C133" s="5" t="s">
        <v>371</v>
      </c>
      <c r="D133" s="6" t="s">
        <v>14</v>
      </c>
      <c r="E133" s="7">
        <v>3.29</v>
      </c>
      <c r="F133" s="7">
        <v>7</v>
      </c>
      <c r="G133" s="6">
        <v>16</v>
      </c>
      <c r="H133" s="8">
        <v>2000000</v>
      </c>
      <c r="I133" s="7" t="s">
        <v>372</v>
      </c>
      <c r="J133">
        <f t="shared" si="28"/>
        <v>2</v>
      </c>
      <c r="K133" s="38">
        <f t="shared" si="29"/>
        <v>4</v>
      </c>
      <c r="L133">
        <f t="shared" si="30"/>
        <v>3</v>
      </c>
      <c r="M133">
        <f t="shared" si="31"/>
        <v>1</v>
      </c>
      <c r="N133">
        <f t="shared" si="32"/>
        <v>1.6</v>
      </c>
      <c r="O133">
        <f t="shared" si="33"/>
        <v>0.30000000000000004</v>
      </c>
      <c r="P133">
        <f t="shared" si="34"/>
        <v>2.9000000000000004</v>
      </c>
      <c r="Q133" t="s">
        <v>637</v>
      </c>
    </row>
    <row r="134" spans="2:17" x14ac:dyDescent="0.25">
      <c r="B134" s="7">
        <v>2018020536</v>
      </c>
      <c r="C134" s="5" t="s">
        <v>357</v>
      </c>
      <c r="D134" s="6" t="s">
        <v>14</v>
      </c>
      <c r="E134" s="7">
        <v>3.68</v>
      </c>
      <c r="F134" s="7">
        <v>3</v>
      </c>
      <c r="G134" s="6">
        <v>6</v>
      </c>
      <c r="H134" s="8">
        <v>5883877</v>
      </c>
      <c r="I134" s="7" t="s">
        <v>358</v>
      </c>
      <c r="J134">
        <f t="shared" si="28"/>
        <v>4</v>
      </c>
      <c r="K134" s="38">
        <f t="shared" si="29"/>
        <v>2</v>
      </c>
      <c r="L134">
        <f t="shared" si="30"/>
        <v>1</v>
      </c>
      <c r="M134">
        <f t="shared" si="31"/>
        <v>2</v>
      </c>
      <c r="N134">
        <f t="shared" si="32"/>
        <v>0.8</v>
      </c>
      <c r="O134">
        <f t="shared" si="33"/>
        <v>0.1</v>
      </c>
      <c r="P134">
        <f t="shared" si="34"/>
        <v>2.9</v>
      </c>
      <c r="Q134" t="s">
        <v>638</v>
      </c>
    </row>
    <row r="135" spans="2:17" x14ac:dyDescent="0.25">
      <c r="B135" s="7">
        <v>2016020538</v>
      </c>
      <c r="C135" s="5" t="s">
        <v>414</v>
      </c>
      <c r="D135" s="6" t="s">
        <v>14</v>
      </c>
      <c r="E135" s="7">
        <v>3.37</v>
      </c>
      <c r="F135" s="7">
        <v>7</v>
      </c>
      <c r="G135" s="6">
        <v>20</v>
      </c>
      <c r="H135" s="15">
        <v>3000000</v>
      </c>
      <c r="I135" s="7" t="s">
        <v>415</v>
      </c>
      <c r="J135">
        <f t="shared" si="28"/>
        <v>2</v>
      </c>
      <c r="K135" s="38">
        <f t="shared" si="29"/>
        <v>4</v>
      </c>
      <c r="L135">
        <f t="shared" si="30"/>
        <v>2</v>
      </c>
      <c r="M135">
        <f t="shared" si="31"/>
        <v>1</v>
      </c>
      <c r="N135">
        <f t="shared" si="32"/>
        <v>1.6</v>
      </c>
      <c r="O135">
        <f t="shared" si="33"/>
        <v>0.2</v>
      </c>
      <c r="P135">
        <f t="shared" si="34"/>
        <v>2.8000000000000003</v>
      </c>
      <c r="Q135" t="s">
        <v>639</v>
      </c>
    </row>
    <row r="136" spans="2:17" x14ac:dyDescent="0.25">
      <c r="B136" s="7">
        <v>2018020111</v>
      </c>
      <c r="C136" s="5" t="s">
        <v>425</v>
      </c>
      <c r="D136" s="6" t="s">
        <v>14</v>
      </c>
      <c r="E136" s="7">
        <v>3.55</v>
      </c>
      <c r="F136" s="7">
        <v>3</v>
      </c>
      <c r="G136" s="6">
        <v>10</v>
      </c>
      <c r="H136" s="15">
        <v>0</v>
      </c>
      <c r="I136" s="7" t="s">
        <v>426</v>
      </c>
      <c r="J136">
        <f t="shared" si="28"/>
        <v>3</v>
      </c>
      <c r="K136" s="38">
        <f t="shared" si="29"/>
        <v>2</v>
      </c>
      <c r="L136">
        <f t="shared" si="30"/>
        <v>5</v>
      </c>
      <c r="M136">
        <f t="shared" si="31"/>
        <v>1.5</v>
      </c>
      <c r="N136">
        <f t="shared" si="32"/>
        <v>0.8</v>
      </c>
      <c r="O136">
        <f t="shared" si="33"/>
        <v>0.5</v>
      </c>
      <c r="P136">
        <f t="shared" si="34"/>
        <v>2.8</v>
      </c>
      <c r="Q136" t="s">
        <v>640</v>
      </c>
    </row>
    <row r="137" spans="2:17" x14ac:dyDescent="0.25">
      <c r="B137" s="7">
        <v>2018020624</v>
      </c>
      <c r="C137" s="5" t="s">
        <v>213</v>
      </c>
      <c r="D137" s="6" t="s">
        <v>14</v>
      </c>
      <c r="E137" s="7">
        <v>3.64</v>
      </c>
      <c r="F137" s="20">
        <v>3</v>
      </c>
      <c r="G137" s="6">
        <v>4</v>
      </c>
      <c r="H137" s="8">
        <v>1000000</v>
      </c>
      <c r="I137" s="7" t="s">
        <v>214</v>
      </c>
      <c r="J137">
        <f t="shared" si="28"/>
        <v>4</v>
      </c>
      <c r="K137" s="38">
        <f t="shared" si="29"/>
        <v>1</v>
      </c>
      <c r="L137">
        <f t="shared" si="30"/>
        <v>4</v>
      </c>
      <c r="M137">
        <f t="shared" si="31"/>
        <v>2</v>
      </c>
      <c r="N137">
        <f t="shared" si="32"/>
        <v>0.4</v>
      </c>
      <c r="O137">
        <f t="shared" si="33"/>
        <v>0.4</v>
      </c>
      <c r="P137">
        <f t="shared" si="34"/>
        <v>2.8</v>
      </c>
      <c r="Q137" t="s">
        <v>641</v>
      </c>
    </row>
    <row r="138" spans="2:17" x14ac:dyDescent="0.25">
      <c r="B138" s="7">
        <v>2018020084</v>
      </c>
      <c r="C138" s="5" t="s">
        <v>444</v>
      </c>
      <c r="D138" s="6" t="s">
        <v>14</v>
      </c>
      <c r="E138" s="7">
        <v>3.64</v>
      </c>
      <c r="F138" s="7">
        <v>3</v>
      </c>
      <c r="G138" s="6">
        <v>4</v>
      </c>
      <c r="H138" s="8">
        <v>1600000</v>
      </c>
      <c r="I138" s="7" t="s">
        <v>443</v>
      </c>
      <c r="J138">
        <f t="shared" si="28"/>
        <v>4</v>
      </c>
      <c r="K138" s="38">
        <f t="shared" si="29"/>
        <v>1</v>
      </c>
      <c r="L138">
        <f t="shared" si="30"/>
        <v>4</v>
      </c>
      <c r="M138">
        <f t="shared" si="31"/>
        <v>2</v>
      </c>
      <c r="N138">
        <f t="shared" si="32"/>
        <v>0.4</v>
      </c>
      <c r="O138">
        <f t="shared" si="33"/>
        <v>0.4</v>
      </c>
      <c r="P138">
        <f t="shared" si="34"/>
        <v>2.8</v>
      </c>
      <c r="Q138" t="s">
        <v>642</v>
      </c>
    </row>
    <row r="139" spans="2:17" x14ac:dyDescent="0.25">
      <c r="B139" s="7">
        <v>2016021114</v>
      </c>
      <c r="C139" s="5" t="s">
        <v>137</v>
      </c>
      <c r="D139" s="6" t="s">
        <v>14</v>
      </c>
      <c r="E139" s="7">
        <v>3.35</v>
      </c>
      <c r="F139" s="7">
        <v>7</v>
      </c>
      <c r="G139" s="6">
        <v>12</v>
      </c>
      <c r="H139" s="15">
        <v>0</v>
      </c>
      <c r="I139" s="7" t="s">
        <v>138</v>
      </c>
      <c r="J139">
        <f t="shared" si="28"/>
        <v>2</v>
      </c>
      <c r="K139" s="38">
        <f t="shared" si="29"/>
        <v>3</v>
      </c>
      <c r="L139">
        <f t="shared" si="30"/>
        <v>5</v>
      </c>
      <c r="M139">
        <f t="shared" si="31"/>
        <v>1</v>
      </c>
      <c r="N139">
        <f t="shared" si="32"/>
        <v>1.2000000000000002</v>
      </c>
      <c r="O139">
        <f t="shared" si="33"/>
        <v>0.5</v>
      </c>
      <c r="P139">
        <f t="shared" si="34"/>
        <v>2.7</v>
      </c>
      <c r="Q139" t="s">
        <v>643</v>
      </c>
    </row>
    <row r="140" spans="2:17" x14ac:dyDescent="0.25">
      <c r="B140" s="7">
        <v>2018020511</v>
      </c>
      <c r="C140" s="5" t="s">
        <v>334</v>
      </c>
      <c r="D140" s="6" t="s">
        <v>14</v>
      </c>
      <c r="E140" s="7">
        <v>3.68</v>
      </c>
      <c r="F140" s="7">
        <v>3</v>
      </c>
      <c r="G140" s="6">
        <v>4</v>
      </c>
      <c r="H140" s="8">
        <v>2280927</v>
      </c>
      <c r="I140" s="7" t="s">
        <v>335</v>
      </c>
      <c r="J140">
        <f t="shared" si="28"/>
        <v>4</v>
      </c>
      <c r="K140" s="38">
        <f t="shared" si="29"/>
        <v>1</v>
      </c>
      <c r="L140">
        <f t="shared" si="30"/>
        <v>3</v>
      </c>
      <c r="M140">
        <f t="shared" si="31"/>
        <v>2</v>
      </c>
      <c r="N140">
        <f t="shared" si="32"/>
        <v>0.4</v>
      </c>
      <c r="O140">
        <f t="shared" si="33"/>
        <v>0.30000000000000004</v>
      </c>
      <c r="P140">
        <f t="shared" si="34"/>
        <v>2.7</v>
      </c>
      <c r="Q140" t="s">
        <v>644</v>
      </c>
    </row>
    <row r="141" spans="2:17" x14ac:dyDescent="0.25">
      <c r="B141" s="7">
        <v>2018020633</v>
      </c>
      <c r="C141" s="5" t="s">
        <v>266</v>
      </c>
      <c r="D141" s="6" t="s">
        <v>267</v>
      </c>
      <c r="E141" s="7">
        <v>3.59</v>
      </c>
      <c r="F141" s="7">
        <v>3</v>
      </c>
      <c r="G141" s="6">
        <v>8</v>
      </c>
      <c r="H141" s="8">
        <v>1500000</v>
      </c>
      <c r="I141" s="7" t="s">
        <v>268</v>
      </c>
      <c r="J141">
        <f t="shared" si="28"/>
        <v>3</v>
      </c>
      <c r="K141" s="38">
        <f t="shared" si="29"/>
        <v>2</v>
      </c>
      <c r="L141">
        <f t="shared" si="30"/>
        <v>4</v>
      </c>
      <c r="M141">
        <f t="shared" si="31"/>
        <v>1.5</v>
      </c>
      <c r="N141">
        <f t="shared" si="32"/>
        <v>0.8</v>
      </c>
      <c r="O141">
        <f t="shared" si="33"/>
        <v>0.4</v>
      </c>
      <c r="P141">
        <f t="shared" si="34"/>
        <v>2.6999999999999997</v>
      </c>
      <c r="Q141" t="s">
        <v>645</v>
      </c>
    </row>
    <row r="142" spans="2:17" x14ac:dyDescent="0.25">
      <c r="B142" s="7">
        <v>2018020759</v>
      </c>
      <c r="C142" s="5" t="s">
        <v>276</v>
      </c>
      <c r="D142" s="6" t="s">
        <v>14</v>
      </c>
      <c r="E142" s="7">
        <v>3.45</v>
      </c>
      <c r="F142" s="7">
        <v>3</v>
      </c>
      <c r="G142" s="6">
        <v>6</v>
      </c>
      <c r="H142" s="8">
        <v>1000000</v>
      </c>
      <c r="I142" s="7" t="s">
        <v>275</v>
      </c>
      <c r="J142">
        <f t="shared" si="28"/>
        <v>3</v>
      </c>
      <c r="K142" s="38">
        <f t="shared" si="29"/>
        <v>2</v>
      </c>
      <c r="L142">
        <f t="shared" si="30"/>
        <v>4</v>
      </c>
      <c r="M142">
        <f t="shared" si="31"/>
        <v>1.5</v>
      </c>
      <c r="N142">
        <f t="shared" si="32"/>
        <v>0.8</v>
      </c>
      <c r="O142">
        <f t="shared" si="33"/>
        <v>0.4</v>
      </c>
      <c r="P142">
        <f t="shared" si="34"/>
        <v>2.6999999999999997</v>
      </c>
      <c r="Q142" t="s">
        <v>646</v>
      </c>
    </row>
    <row r="143" spans="2:17" x14ac:dyDescent="0.25">
      <c r="B143" s="7">
        <v>2018020646</v>
      </c>
      <c r="C143" s="5" t="s">
        <v>449</v>
      </c>
      <c r="D143" s="6" t="s">
        <v>14</v>
      </c>
      <c r="E143" s="7">
        <v>3.59</v>
      </c>
      <c r="F143" s="7">
        <v>3</v>
      </c>
      <c r="G143" s="6">
        <v>6</v>
      </c>
      <c r="H143" s="8">
        <v>1000000</v>
      </c>
      <c r="I143" s="7" t="s">
        <v>450</v>
      </c>
      <c r="J143">
        <f t="shared" si="28"/>
        <v>3</v>
      </c>
      <c r="K143" s="38">
        <f t="shared" si="29"/>
        <v>2</v>
      </c>
      <c r="L143">
        <f t="shared" si="30"/>
        <v>4</v>
      </c>
      <c r="M143">
        <f t="shared" si="31"/>
        <v>1.5</v>
      </c>
      <c r="N143">
        <f t="shared" si="32"/>
        <v>0.8</v>
      </c>
      <c r="O143">
        <f t="shared" si="33"/>
        <v>0.4</v>
      </c>
      <c r="P143">
        <f t="shared" si="34"/>
        <v>2.6999999999999997</v>
      </c>
      <c r="Q143" t="s">
        <v>647</v>
      </c>
    </row>
    <row r="144" spans="2:17" x14ac:dyDescent="0.25">
      <c r="B144" s="7">
        <v>2017020794</v>
      </c>
      <c r="C144" s="5" t="s">
        <v>451</v>
      </c>
      <c r="D144" s="6" t="s">
        <v>14</v>
      </c>
      <c r="E144" s="7">
        <v>3.45</v>
      </c>
      <c r="F144" s="7">
        <v>5</v>
      </c>
      <c r="G144" s="6">
        <v>6</v>
      </c>
      <c r="H144" s="8">
        <v>2000000</v>
      </c>
      <c r="I144" s="7" t="s">
        <v>452</v>
      </c>
      <c r="J144">
        <f t="shared" si="28"/>
        <v>3</v>
      </c>
      <c r="K144" s="38">
        <f t="shared" si="29"/>
        <v>2</v>
      </c>
      <c r="L144">
        <f t="shared" si="30"/>
        <v>3</v>
      </c>
      <c r="M144">
        <f t="shared" si="31"/>
        <v>1.5</v>
      </c>
      <c r="N144">
        <f t="shared" si="32"/>
        <v>0.8</v>
      </c>
      <c r="O144">
        <f t="shared" si="33"/>
        <v>0.30000000000000004</v>
      </c>
      <c r="P144">
        <f t="shared" si="34"/>
        <v>2.5999999999999996</v>
      </c>
      <c r="Q144" t="s">
        <v>648</v>
      </c>
    </row>
    <row r="145" spans="2:17" x14ac:dyDescent="0.25">
      <c r="B145" s="7">
        <v>2016020163</v>
      </c>
      <c r="C145" s="5" t="s">
        <v>201</v>
      </c>
      <c r="D145" s="6" t="s">
        <v>14</v>
      </c>
      <c r="E145" s="7">
        <v>3.26</v>
      </c>
      <c r="F145" s="7">
        <v>7</v>
      </c>
      <c r="G145" s="6">
        <v>12</v>
      </c>
      <c r="H145" s="8">
        <v>2350000</v>
      </c>
      <c r="I145" s="7" t="s">
        <v>202</v>
      </c>
      <c r="J145">
        <f t="shared" si="28"/>
        <v>2</v>
      </c>
      <c r="K145" s="38">
        <f t="shared" si="29"/>
        <v>3</v>
      </c>
      <c r="L145">
        <f t="shared" si="30"/>
        <v>3</v>
      </c>
      <c r="M145">
        <f t="shared" si="31"/>
        <v>1</v>
      </c>
      <c r="N145">
        <f t="shared" si="32"/>
        <v>1.2000000000000002</v>
      </c>
      <c r="O145">
        <f t="shared" si="33"/>
        <v>0.30000000000000004</v>
      </c>
      <c r="P145">
        <f t="shared" si="34"/>
        <v>2.5</v>
      </c>
      <c r="Q145" t="s">
        <v>649</v>
      </c>
    </row>
    <row r="146" spans="2:17" x14ac:dyDescent="0.25">
      <c r="B146" s="7">
        <v>2016020922</v>
      </c>
      <c r="C146" s="5" t="s">
        <v>505</v>
      </c>
      <c r="D146" s="6" t="s">
        <v>14</v>
      </c>
      <c r="E146" s="7">
        <v>3.05</v>
      </c>
      <c r="F146" s="7">
        <v>7</v>
      </c>
      <c r="G146" s="6">
        <v>17</v>
      </c>
      <c r="H146" s="8">
        <v>1000000</v>
      </c>
      <c r="I146" s="7" t="s">
        <v>506</v>
      </c>
      <c r="J146">
        <f t="shared" si="28"/>
        <v>1</v>
      </c>
      <c r="K146" s="38">
        <f t="shared" si="29"/>
        <v>4</v>
      </c>
      <c r="L146">
        <f t="shared" si="30"/>
        <v>4</v>
      </c>
      <c r="M146">
        <f t="shared" si="31"/>
        <v>0.5</v>
      </c>
      <c r="N146">
        <f t="shared" si="32"/>
        <v>1.6</v>
      </c>
      <c r="O146">
        <f t="shared" si="33"/>
        <v>0.4</v>
      </c>
      <c r="P146">
        <f t="shared" si="34"/>
        <v>2.5</v>
      </c>
      <c r="Q146" t="s">
        <v>650</v>
      </c>
    </row>
    <row r="147" spans="2:17" x14ac:dyDescent="0.25">
      <c r="B147" s="20">
        <v>2018020517</v>
      </c>
      <c r="C147" s="5" t="s">
        <v>220</v>
      </c>
      <c r="D147" s="6" t="s">
        <v>14</v>
      </c>
      <c r="E147" s="7">
        <v>3.41</v>
      </c>
      <c r="F147" s="7">
        <v>3</v>
      </c>
      <c r="G147" s="6">
        <v>2</v>
      </c>
      <c r="H147" s="15">
        <v>0</v>
      </c>
      <c r="I147" s="7" t="s">
        <v>221</v>
      </c>
      <c r="J147">
        <f t="shared" si="28"/>
        <v>3</v>
      </c>
      <c r="K147" s="38">
        <f t="shared" si="29"/>
        <v>1</v>
      </c>
      <c r="L147">
        <f t="shared" si="30"/>
        <v>5</v>
      </c>
      <c r="M147">
        <f t="shared" si="31"/>
        <v>1.5</v>
      </c>
      <c r="N147">
        <f t="shared" si="32"/>
        <v>0.4</v>
      </c>
      <c r="O147">
        <f t="shared" si="33"/>
        <v>0.5</v>
      </c>
      <c r="P147">
        <f t="shared" si="34"/>
        <v>2.4</v>
      </c>
      <c r="Q147" t="s">
        <v>651</v>
      </c>
    </row>
    <row r="148" spans="2:17" x14ac:dyDescent="0.25">
      <c r="B148" s="7">
        <v>2018020675</v>
      </c>
      <c r="C148" s="5" t="s">
        <v>114</v>
      </c>
      <c r="D148" s="6" t="s">
        <v>14</v>
      </c>
      <c r="E148" s="7">
        <v>3.59</v>
      </c>
      <c r="F148" s="7">
        <v>3</v>
      </c>
      <c r="G148" s="6">
        <v>2</v>
      </c>
      <c r="H148" s="8">
        <v>1300000</v>
      </c>
      <c r="I148" s="7" t="s">
        <v>115</v>
      </c>
      <c r="J148">
        <f t="shared" si="28"/>
        <v>3</v>
      </c>
      <c r="K148" s="38">
        <f t="shared" si="29"/>
        <v>1</v>
      </c>
      <c r="L148">
        <f t="shared" si="30"/>
        <v>4</v>
      </c>
      <c r="M148">
        <f t="shared" si="31"/>
        <v>1.5</v>
      </c>
      <c r="N148">
        <f t="shared" si="32"/>
        <v>0.4</v>
      </c>
      <c r="O148">
        <f t="shared" si="33"/>
        <v>0.4</v>
      </c>
      <c r="P148">
        <f t="shared" si="34"/>
        <v>2.2999999999999998</v>
      </c>
      <c r="Q148" t="s">
        <v>652</v>
      </c>
    </row>
    <row r="149" spans="2:17" x14ac:dyDescent="0.25">
      <c r="B149" s="7">
        <v>2016020778</v>
      </c>
      <c r="C149" s="5" t="s">
        <v>130</v>
      </c>
      <c r="D149" s="6" t="s">
        <v>14</v>
      </c>
      <c r="E149" s="7">
        <v>3.39</v>
      </c>
      <c r="F149" s="7">
        <v>7</v>
      </c>
      <c r="G149" s="6">
        <v>6</v>
      </c>
      <c r="H149" s="8">
        <v>1000000</v>
      </c>
      <c r="I149" s="7" t="s">
        <v>131</v>
      </c>
      <c r="J149">
        <f t="shared" si="28"/>
        <v>2</v>
      </c>
      <c r="K149" s="38">
        <f t="shared" si="29"/>
        <v>2</v>
      </c>
      <c r="L149">
        <f t="shared" si="30"/>
        <v>4</v>
      </c>
      <c r="M149">
        <f t="shared" si="31"/>
        <v>1</v>
      </c>
      <c r="N149">
        <f t="shared" si="32"/>
        <v>0.8</v>
      </c>
      <c r="O149">
        <f t="shared" si="33"/>
        <v>0.4</v>
      </c>
      <c r="P149">
        <f t="shared" si="34"/>
        <v>2.2000000000000002</v>
      </c>
      <c r="Q149" t="s">
        <v>653</v>
      </c>
    </row>
    <row r="150" spans="2:17" x14ac:dyDescent="0.25">
      <c r="B150" s="7">
        <v>2018020640</v>
      </c>
      <c r="C150" s="5" t="s">
        <v>355</v>
      </c>
      <c r="D150" s="6" t="s">
        <v>14</v>
      </c>
      <c r="E150" s="7">
        <v>3.59</v>
      </c>
      <c r="F150" s="7">
        <v>3</v>
      </c>
      <c r="G150" s="6">
        <v>4</v>
      </c>
      <c r="H150" s="8">
        <v>2500000</v>
      </c>
      <c r="I150" s="7" t="s">
        <v>356</v>
      </c>
      <c r="J150">
        <f t="shared" si="28"/>
        <v>3</v>
      </c>
      <c r="K150" s="38">
        <f t="shared" si="29"/>
        <v>1</v>
      </c>
      <c r="L150">
        <f t="shared" si="30"/>
        <v>3</v>
      </c>
      <c r="M150">
        <f t="shared" si="31"/>
        <v>1.5</v>
      </c>
      <c r="N150">
        <f t="shared" si="32"/>
        <v>0.4</v>
      </c>
      <c r="O150">
        <f t="shared" si="33"/>
        <v>0.30000000000000004</v>
      </c>
      <c r="P150">
        <f t="shared" si="34"/>
        <v>2.2000000000000002</v>
      </c>
      <c r="Q150" t="s">
        <v>654</v>
      </c>
    </row>
    <row r="151" spans="2:17" x14ac:dyDescent="0.25">
      <c r="B151" s="7">
        <v>2018020266</v>
      </c>
      <c r="C151" s="5" t="s">
        <v>447</v>
      </c>
      <c r="D151" s="6" t="s">
        <v>14</v>
      </c>
      <c r="E151" s="7">
        <v>3.59</v>
      </c>
      <c r="F151" s="7">
        <v>3</v>
      </c>
      <c r="G151" s="6">
        <v>4</v>
      </c>
      <c r="H151" s="8">
        <v>2000000</v>
      </c>
      <c r="I151" s="7" t="s">
        <v>448</v>
      </c>
      <c r="J151">
        <f t="shared" si="28"/>
        <v>3</v>
      </c>
      <c r="K151" s="38">
        <f t="shared" si="29"/>
        <v>1</v>
      </c>
      <c r="L151">
        <f t="shared" si="30"/>
        <v>3</v>
      </c>
      <c r="M151">
        <f t="shared" si="31"/>
        <v>1.5</v>
      </c>
      <c r="N151">
        <f t="shared" si="32"/>
        <v>0.4</v>
      </c>
      <c r="O151">
        <f t="shared" si="33"/>
        <v>0.30000000000000004</v>
      </c>
      <c r="P151">
        <f t="shared" si="34"/>
        <v>2.2000000000000002</v>
      </c>
      <c r="Q151" t="s">
        <v>655</v>
      </c>
    </row>
    <row r="152" spans="2:17" x14ac:dyDescent="0.25">
      <c r="B152" s="7">
        <v>2018020215</v>
      </c>
      <c r="C152" s="5" t="s">
        <v>347</v>
      </c>
      <c r="D152" s="6" t="s">
        <v>14</v>
      </c>
      <c r="E152" s="7">
        <v>3.23</v>
      </c>
      <c r="F152" s="7">
        <v>3</v>
      </c>
      <c r="G152" s="6">
        <v>10</v>
      </c>
      <c r="H152" s="8">
        <v>2500000</v>
      </c>
      <c r="I152" s="7" t="s">
        <v>349</v>
      </c>
      <c r="J152">
        <f t="shared" si="28"/>
        <v>2</v>
      </c>
      <c r="K152" s="38">
        <f t="shared" si="29"/>
        <v>2</v>
      </c>
      <c r="L152">
        <f t="shared" si="30"/>
        <v>3</v>
      </c>
      <c r="M152">
        <f t="shared" si="31"/>
        <v>1</v>
      </c>
      <c r="N152">
        <f t="shared" si="32"/>
        <v>0.8</v>
      </c>
      <c r="O152">
        <f t="shared" si="33"/>
        <v>0.30000000000000004</v>
      </c>
      <c r="P152">
        <f t="shared" si="34"/>
        <v>2.1</v>
      </c>
      <c r="Q152" t="s">
        <v>656</v>
      </c>
    </row>
    <row r="153" spans="2:17" x14ac:dyDescent="0.25">
      <c r="B153" s="7">
        <v>2018020527</v>
      </c>
      <c r="C153" s="5" t="s">
        <v>491</v>
      </c>
      <c r="D153" s="6" t="s">
        <v>14</v>
      </c>
      <c r="E153" s="7">
        <v>3.59</v>
      </c>
      <c r="F153" s="7">
        <v>3</v>
      </c>
      <c r="G153" s="6">
        <v>0</v>
      </c>
      <c r="H153" s="8">
        <v>3000000</v>
      </c>
      <c r="I153" s="7" t="s">
        <v>492</v>
      </c>
      <c r="J153">
        <f t="shared" si="28"/>
        <v>3</v>
      </c>
      <c r="K153" s="38">
        <f t="shared" si="29"/>
        <v>1</v>
      </c>
      <c r="L153">
        <f t="shared" si="30"/>
        <v>2</v>
      </c>
      <c r="M153">
        <f t="shared" si="31"/>
        <v>1.5</v>
      </c>
      <c r="N153">
        <f t="shared" si="32"/>
        <v>0.4</v>
      </c>
      <c r="O153">
        <f t="shared" si="33"/>
        <v>0.2</v>
      </c>
      <c r="P153">
        <f t="shared" si="34"/>
        <v>2.1</v>
      </c>
      <c r="Q153" t="s">
        <v>657</v>
      </c>
    </row>
    <row r="154" spans="2:17" x14ac:dyDescent="0.25">
      <c r="B154" s="7">
        <v>2018021036</v>
      </c>
      <c r="C154" s="5" t="s">
        <v>501</v>
      </c>
      <c r="D154" s="6" t="s">
        <v>14</v>
      </c>
      <c r="E154" s="7">
        <v>3.36</v>
      </c>
      <c r="F154" s="7">
        <v>3</v>
      </c>
      <c r="G154" s="6">
        <v>2</v>
      </c>
      <c r="H154" s="8">
        <v>1500000</v>
      </c>
      <c r="I154" s="7" t="s">
        <v>502</v>
      </c>
      <c r="J154">
        <f t="shared" si="28"/>
        <v>2</v>
      </c>
      <c r="K154" s="38">
        <f t="shared" si="29"/>
        <v>1</v>
      </c>
      <c r="L154">
        <f t="shared" si="30"/>
        <v>4</v>
      </c>
      <c r="M154">
        <f t="shared" si="31"/>
        <v>1</v>
      </c>
      <c r="N154">
        <f t="shared" si="32"/>
        <v>0.4</v>
      </c>
      <c r="O154">
        <f t="shared" si="33"/>
        <v>0.4</v>
      </c>
      <c r="P154">
        <f t="shared" si="34"/>
        <v>1.7999999999999998</v>
      </c>
      <c r="Q154" t="s">
        <v>658</v>
      </c>
    </row>
    <row r="155" spans="2:17" x14ac:dyDescent="0.25">
      <c r="B155" s="7">
        <v>2018020863</v>
      </c>
      <c r="C155" s="5" t="s">
        <v>459</v>
      </c>
      <c r="D155" s="6" t="s">
        <v>14</v>
      </c>
      <c r="E155" s="7">
        <v>3.14</v>
      </c>
      <c r="F155" s="7">
        <v>3</v>
      </c>
      <c r="G155" s="6">
        <v>10</v>
      </c>
      <c r="H155" s="8">
        <v>2000000</v>
      </c>
      <c r="I155" s="7" t="s">
        <v>460</v>
      </c>
      <c r="J155">
        <f t="shared" si="28"/>
        <v>1</v>
      </c>
      <c r="K155" s="38">
        <f t="shared" si="29"/>
        <v>2</v>
      </c>
      <c r="L155">
        <f t="shared" si="30"/>
        <v>3</v>
      </c>
      <c r="M155">
        <f t="shared" si="31"/>
        <v>0.5</v>
      </c>
      <c r="N155">
        <f t="shared" si="32"/>
        <v>0.8</v>
      </c>
      <c r="O155">
        <f t="shared" si="33"/>
        <v>0.30000000000000004</v>
      </c>
      <c r="P155">
        <f t="shared" si="34"/>
        <v>1.6</v>
      </c>
      <c r="Q155" t="s">
        <v>659</v>
      </c>
    </row>
    <row r="156" spans="2:17" x14ac:dyDescent="0.25">
      <c r="B156" s="7">
        <v>2018020806</v>
      </c>
      <c r="C156" s="5" t="s">
        <v>439</v>
      </c>
      <c r="D156" s="6" t="s">
        <v>14</v>
      </c>
      <c r="E156" s="7">
        <v>3.37</v>
      </c>
      <c r="F156" s="7">
        <v>3</v>
      </c>
      <c r="G156" s="6">
        <v>2</v>
      </c>
      <c r="H156" s="8">
        <v>6858100</v>
      </c>
      <c r="I156" s="7" t="s">
        <v>440</v>
      </c>
      <c r="J156">
        <f t="shared" si="28"/>
        <v>2</v>
      </c>
      <c r="K156" s="38">
        <f t="shared" si="29"/>
        <v>1</v>
      </c>
      <c r="L156">
        <f t="shared" si="30"/>
        <v>1</v>
      </c>
      <c r="M156">
        <f t="shared" si="31"/>
        <v>1</v>
      </c>
      <c r="N156">
        <f t="shared" si="32"/>
        <v>0.4</v>
      </c>
      <c r="O156">
        <f t="shared" si="33"/>
        <v>0.1</v>
      </c>
      <c r="P156">
        <f t="shared" si="34"/>
        <v>1.5</v>
      </c>
      <c r="Q156" t="s">
        <v>660</v>
      </c>
    </row>
    <row r="157" spans="2:17" x14ac:dyDescent="0.25">
      <c r="B157" s="24">
        <v>2018020465</v>
      </c>
      <c r="C157" s="25" t="s">
        <v>359</v>
      </c>
      <c r="D157" s="23" t="s">
        <v>14</v>
      </c>
      <c r="E157" s="24">
        <v>3.14</v>
      </c>
      <c r="F157" s="24">
        <v>3</v>
      </c>
      <c r="G157" s="23">
        <v>4</v>
      </c>
      <c r="H157" s="26">
        <v>1000000</v>
      </c>
      <c r="I157" s="24" t="s">
        <v>360</v>
      </c>
      <c r="J157">
        <f t="shared" si="28"/>
        <v>1</v>
      </c>
      <c r="K157" s="38">
        <f t="shared" si="29"/>
        <v>1</v>
      </c>
      <c r="L157">
        <f t="shared" si="30"/>
        <v>4</v>
      </c>
      <c r="M157">
        <f t="shared" si="31"/>
        <v>0.5</v>
      </c>
      <c r="N157">
        <f t="shared" si="32"/>
        <v>0.4</v>
      </c>
      <c r="O157">
        <f t="shared" si="33"/>
        <v>0.4</v>
      </c>
      <c r="P157">
        <f t="shared" si="34"/>
        <v>1.3</v>
      </c>
      <c r="Q157" t="s">
        <v>661</v>
      </c>
    </row>
  </sheetData>
  <autoFilter ref="A3:Q157">
    <sortState ref="A4:Q157">
      <sortCondition descending="1" ref="P3:P157"/>
    </sortState>
  </autoFilter>
  <mergeCells count="1">
    <mergeCell ref="A1:Q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9"/>
  <sheetViews>
    <sheetView zoomScale="84" zoomScaleNormal="84" workbookViewId="0">
      <selection activeCell="J15" sqref="J15"/>
    </sheetView>
  </sheetViews>
  <sheetFormatPr defaultRowHeight="15" x14ac:dyDescent="0.25"/>
  <cols>
    <col min="1" max="1" width="6.140625" customWidth="1"/>
    <col min="2" max="2" width="10.140625" customWidth="1"/>
    <col min="3" max="3" width="21" customWidth="1"/>
    <col min="8" max="8" width="14.7109375" customWidth="1"/>
    <col min="9" max="9" width="15.28515625" customWidth="1"/>
    <col min="12" max="12" width="11.85546875" customWidth="1"/>
    <col min="15" max="15" width="12.42578125" customWidth="1"/>
    <col min="17" max="17" width="13.5703125" customWidth="1"/>
  </cols>
  <sheetData>
    <row r="1" spans="1:17" ht="18.75" x14ac:dyDescent="0.25">
      <c r="A1" s="71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1"/>
      <c r="B2" s="1"/>
      <c r="D2" s="1"/>
      <c r="E2" s="1"/>
      <c r="F2" s="1"/>
      <c r="G2" s="1"/>
      <c r="H2" s="9"/>
      <c r="I2" s="13"/>
    </row>
    <row r="3" spans="1:17" ht="4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17</v>
      </c>
      <c r="G3" s="3" t="s">
        <v>5</v>
      </c>
      <c r="H3" s="10" t="s">
        <v>6</v>
      </c>
      <c r="I3" s="4" t="s">
        <v>12</v>
      </c>
      <c r="J3" s="12" t="s">
        <v>7</v>
      </c>
      <c r="K3" s="12" t="s">
        <v>27</v>
      </c>
      <c r="L3" s="12" t="s">
        <v>8</v>
      </c>
      <c r="M3" s="12" t="s">
        <v>9</v>
      </c>
      <c r="N3" s="12" t="s">
        <v>467</v>
      </c>
      <c r="O3" s="12" t="s">
        <v>468</v>
      </c>
      <c r="P3" s="12" t="s">
        <v>10</v>
      </c>
      <c r="Q3" s="12" t="s">
        <v>11</v>
      </c>
    </row>
    <row r="4" spans="1:17" x14ac:dyDescent="0.25">
      <c r="A4" s="43"/>
      <c r="B4" s="39">
        <v>2017010013</v>
      </c>
      <c r="C4" s="40" t="s">
        <v>273</v>
      </c>
      <c r="D4" s="41" t="s">
        <v>68</v>
      </c>
      <c r="E4" s="39">
        <v>3.68</v>
      </c>
      <c r="F4" s="39">
        <v>5</v>
      </c>
      <c r="G4" s="41">
        <v>43</v>
      </c>
      <c r="H4" s="42">
        <v>1500000</v>
      </c>
      <c r="I4" s="39" t="s">
        <v>274</v>
      </c>
      <c r="J4" s="43">
        <f t="shared" ref="J4:J29" si="0">IF(E4&lt;3.2,1,IF(E4&lt;3.4,2,IF(E4&lt;3.6,3,IF(E4&lt;3.8,4,5))))</f>
        <v>4</v>
      </c>
      <c r="K4" s="43">
        <f t="shared" ref="K4:K29" si="1">IF(G4&lt;5,1,IF(G4&lt;10,2,IF(G4&lt;15,3,IF(G4&lt;20,4,IF(G4&lt;25,5,6)))))</f>
        <v>6</v>
      </c>
      <c r="L4" s="43">
        <f t="shared" ref="L4:L29" si="2">IF(H4&lt;1000000,5,IF(H4&lt;2000000,4,IF(H4&lt;3000000,3,IF(H4&lt;4000000,2,1))))</f>
        <v>4</v>
      </c>
      <c r="M4" s="43">
        <f t="shared" ref="M4:M29" si="3">J4*0.5</f>
        <v>2</v>
      </c>
      <c r="N4" s="43">
        <f t="shared" ref="N4:N29" si="4">K4*0.4</f>
        <v>2.4000000000000004</v>
      </c>
      <c r="O4" s="43">
        <f t="shared" ref="O4:O29" si="5">L4*0.1</f>
        <v>0.4</v>
      </c>
      <c r="P4" s="43">
        <f t="shared" ref="P4:P29" si="6">M4+N4+O4</f>
        <v>4.8000000000000007</v>
      </c>
      <c r="Q4" s="43"/>
    </row>
    <row r="5" spans="1:17" x14ac:dyDescent="0.25">
      <c r="A5" s="43"/>
      <c r="B5" s="39">
        <v>2017010008</v>
      </c>
      <c r="C5" s="40" t="s">
        <v>338</v>
      </c>
      <c r="D5" s="41" t="s">
        <v>68</v>
      </c>
      <c r="E5" s="39">
        <v>3.73</v>
      </c>
      <c r="F5" s="39">
        <v>5</v>
      </c>
      <c r="G5" s="41">
        <v>32</v>
      </c>
      <c r="H5" s="42">
        <v>1500000</v>
      </c>
      <c r="I5" s="42" t="s">
        <v>339</v>
      </c>
      <c r="J5" s="43">
        <f t="shared" si="0"/>
        <v>4</v>
      </c>
      <c r="K5" s="43">
        <f t="shared" si="1"/>
        <v>6</v>
      </c>
      <c r="L5" s="43">
        <f t="shared" si="2"/>
        <v>4</v>
      </c>
      <c r="M5" s="43">
        <f t="shared" si="3"/>
        <v>2</v>
      </c>
      <c r="N5" s="43">
        <f t="shared" si="4"/>
        <v>2.4000000000000004</v>
      </c>
      <c r="O5" s="43">
        <f t="shared" si="5"/>
        <v>0.4</v>
      </c>
      <c r="P5" s="43">
        <f t="shared" si="6"/>
        <v>4.8000000000000007</v>
      </c>
      <c r="Q5" s="43"/>
    </row>
    <row r="6" spans="1:17" x14ac:dyDescent="0.25">
      <c r="A6" s="43"/>
      <c r="B6" s="39">
        <v>2017010054</v>
      </c>
      <c r="C6" s="40" t="s">
        <v>345</v>
      </c>
      <c r="D6" s="41" t="s">
        <v>68</v>
      </c>
      <c r="E6" s="39">
        <v>3.77</v>
      </c>
      <c r="F6" s="39">
        <v>5</v>
      </c>
      <c r="G6" s="41">
        <v>26</v>
      </c>
      <c r="H6" s="42">
        <v>3124094</v>
      </c>
      <c r="I6" s="39" t="s">
        <v>346</v>
      </c>
      <c r="J6" s="43">
        <f t="shared" si="0"/>
        <v>4</v>
      </c>
      <c r="K6" s="43">
        <f t="shared" si="1"/>
        <v>6</v>
      </c>
      <c r="L6" s="43">
        <f t="shared" si="2"/>
        <v>2</v>
      </c>
      <c r="M6" s="43">
        <f t="shared" si="3"/>
        <v>2</v>
      </c>
      <c r="N6" s="43">
        <f t="shared" si="4"/>
        <v>2.4000000000000004</v>
      </c>
      <c r="O6" s="43">
        <f t="shared" si="5"/>
        <v>0.2</v>
      </c>
      <c r="P6" s="43">
        <f t="shared" si="6"/>
        <v>4.6000000000000005</v>
      </c>
      <c r="Q6" s="43"/>
    </row>
    <row r="7" spans="1:17" x14ac:dyDescent="0.25">
      <c r="A7" s="43"/>
      <c r="B7" s="39">
        <v>2017010004</v>
      </c>
      <c r="C7" s="40" t="s">
        <v>390</v>
      </c>
      <c r="D7" s="41" t="s">
        <v>68</v>
      </c>
      <c r="E7" s="39">
        <v>3.52</v>
      </c>
      <c r="F7" s="39">
        <v>5</v>
      </c>
      <c r="G7" s="41">
        <v>47</v>
      </c>
      <c r="H7" s="42">
        <v>1800000</v>
      </c>
      <c r="I7" s="39" t="s">
        <v>391</v>
      </c>
      <c r="J7" s="43">
        <f t="shared" si="0"/>
        <v>3</v>
      </c>
      <c r="K7" s="43">
        <f t="shared" si="1"/>
        <v>6</v>
      </c>
      <c r="L7" s="43">
        <f t="shared" si="2"/>
        <v>4</v>
      </c>
      <c r="M7" s="43">
        <f t="shared" si="3"/>
        <v>1.5</v>
      </c>
      <c r="N7" s="43">
        <f t="shared" si="4"/>
        <v>2.4000000000000004</v>
      </c>
      <c r="O7" s="43">
        <f t="shared" si="5"/>
        <v>0.4</v>
      </c>
      <c r="P7" s="43">
        <f t="shared" si="6"/>
        <v>4.3000000000000007</v>
      </c>
      <c r="Q7" s="43"/>
    </row>
    <row r="8" spans="1:17" x14ac:dyDescent="0.25">
      <c r="A8" s="43"/>
      <c r="B8" s="39">
        <v>2017010001</v>
      </c>
      <c r="C8" s="40" t="s">
        <v>474</v>
      </c>
      <c r="D8" s="41" t="s">
        <v>68</v>
      </c>
      <c r="E8" s="39">
        <v>3.59</v>
      </c>
      <c r="F8" s="39">
        <v>5</v>
      </c>
      <c r="G8" s="41">
        <v>26</v>
      </c>
      <c r="H8" s="42">
        <v>1500000</v>
      </c>
      <c r="I8" s="39" t="s">
        <v>473</v>
      </c>
      <c r="J8" s="43">
        <f t="shared" si="0"/>
        <v>3</v>
      </c>
      <c r="K8" s="43">
        <f t="shared" si="1"/>
        <v>6</v>
      </c>
      <c r="L8" s="43">
        <f t="shared" si="2"/>
        <v>4</v>
      </c>
      <c r="M8" s="43">
        <f t="shared" si="3"/>
        <v>1.5</v>
      </c>
      <c r="N8" s="43">
        <f t="shared" si="4"/>
        <v>2.4000000000000004</v>
      </c>
      <c r="O8" s="43">
        <f t="shared" si="5"/>
        <v>0.4</v>
      </c>
      <c r="P8" s="43">
        <f t="shared" si="6"/>
        <v>4.3000000000000007</v>
      </c>
      <c r="Q8" s="43"/>
    </row>
    <row r="9" spans="1:17" x14ac:dyDescent="0.25">
      <c r="A9" s="43"/>
      <c r="B9" s="39">
        <v>2018010031</v>
      </c>
      <c r="C9" s="40" t="s">
        <v>388</v>
      </c>
      <c r="D9" s="41" t="s">
        <v>68</v>
      </c>
      <c r="E9" s="39">
        <v>3.64</v>
      </c>
      <c r="F9" s="39">
        <v>3</v>
      </c>
      <c r="G9" s="41">
        <v>20</v>
      </c>
      <c r="H9" s="42">
        <v>2000000</v>
      </c>
      <c r="I9" s="39" t="s">
        <v>389</v>
      </c>
      <c r="J9" s="43">
        <f t="shared" si="0"/>
        <v>4</v>
      </c>
      <c r="K9" s="43">
        <f t="shared" si="1"/>
        <v>5</v>
      </c>
      <c r="L9" s="43">
        <f t="shared" si="2"/>
        <v>3</v>
      </c>
      <c r="M9" s="43">
        <f t="shared" si="3"/>
        <v>2</v>
      </c>
      <c r="N9" s="43">
        <f t="shared" si="4"/>
        <v>2</v>
      </c>
      <c r="O9" s="43">
        <f t="shared" si="5"/>
        <v>0.30000000000000004</v>
      </c>
      <c r="P9" s="43">
        <f t="shared" si="6"/>
        <v>4.3</v>
      </c>
      <c r="Q9" s="43"/>
    </row>
    <row r="10" spans="1:17" x14ac:dyDescent="0.25">
      <c r="A10" s="43"/>
      <c r="B10" s="39">
        <v>2018010022</v>
      </c>
      <c r="C10" s="40" t="s">
        <v>503</v>
      </c>
      <c r="D10" s="41" t="s">
        <v>68</v>
      </c>
      <c r="E10" s="39">
        <v>3.91</v>
      </c>
      <c r="F10" s="39">
        <v>3</v>
      </c>
      <c r="G10" s="41">
        <v>12</v>
      </c>
      <c r="H10" s="42">
        <v>1500000</v>
      </c>
      <c r="I10" s="39" t="s">
        <v>504</v>
      </c>
      <c r="J10" s="43">
        <f t="shared" si="0"/>
        <v>5</v>
      </c>
      <c r="K10" s="43">
        <f t="shared" si="1"/>
        <v>3</v>
      </c>
      <c r="L10" s="43">
        <f t="shared" si="2"/>
        <v>4</v>
      </c>
      <c r="M10" s="43">
        <f t="shared" si="3"/>
        <v>2.5</v>
      </c>
      <c r="N10" s="43">
        <f t="shared" si="4"/>
        <v>1.2000000000000002</v>
      </c>
      <c r="O10" s="43">
        <f t="shared" si="5"/>
        <v>0.4</v>
      </c>
      <c r="P10" s="43">
        <f t="shared" si="6"/>
        <v>4.1000000000000005</v>
      </c>
      <c r="Q10" s="43"/>
    </row>
    <row r="11" spans="1:17" x14ac:dyDescent="0.25">
      <c r="A11" s="43"/>
      <c r="B11" s="39">
        <v>2018010040</v>
      </c>
      <c r="C11" s="40" t="s">
        <v>500</v>
      </c>
      <c r="D11" s="41" t="s">
        <v>68</v>
      </c>
      <c r="E11" s="39">
        <v>3.82</v>
      </c>
      <c r="F11" s="39">
        <v>3</v>
      </c>
      <c r="G11" s="41">
        <v>12</v>
      </c>
      <c r="H11" s="44">
        <v>2000000</v>
      </c>
      <c r="I11" s="39" t="s">
        <v>499</v>
      </c>
      <c r="J11" s="43">
        <f t="shared" si="0"/>
        <v>5</v>
      </c>
      <c r="K11" s="43">
        <f t="shared" si="1"/>
        <v>3</v>
      </c>
      <c r="L11" s="43">
        <f t="shared" si="2"/>
        <v>3</v>
      </c>
      <c r="M11" s="43">
        <f t="shared" si="3"/>
        <v>2.5</v>
      </c>
      <c r="N11" s="43">
        <f t="shared" si="4"/>
        <v>1.2000000000000002</v>
      </c>
      <c r="O11" s="43">
        <f t="shared" si="5"/>
        <v>0.30000000000000004</v>
      </c>
      <c r="P11" s="43">
        <f t="shared" si="6"/>
        <v>4</v>
      </c>
      <c r="Q11" s="43"/>
    </row>
    <row r="12" spans="1:17" x14ac:dyDescent="0.25">
      <c r="B12" s="7">
        <v>2017010091</v>
      </c>
      <c r="C12" s="5" t="s">
        <v>392</v>
      </c>
      <c r="D12" s="6" t="s">
        <v>68</v>
      </c>
      <c r="E12" s="7">
        <v>3.4</v>
      </c>
      <c r="F12" s="7">
        <v>5</v>
      </c>
      <c r="G12" s="6">
        <v>23</v>
      </c>
      <c r="H12" s="8">
        <v>2000000</v>
      </c>
      <c r="I12" s="7" t="s">
        <v>393</v>
      </c>
      <c r="J12" s="33">
        <f t="shared" si="0"/>
        <v>3</v>
      </c>
      <c r="K12" s="33">
        <f t="shared" si="1"/>
        <v>5</v>
      </c>
      <c r="L12" s="33">
        <f t="shared" si="2"/>
        <v>3</v>
      </c>
      <c r="M12" s="33">
        <f t="shared" si="3"/>
        <v>1.5</v>
      </c>
      <c r="N12" s="33">
        <f t="shared" si="4"/>
        <v>2</v>
      </c>
      <c r="O12" s="33">
        <f t="shared" si="5"/>
        <v>0.30000000000000004</v>
      </c>
      <c r="P12" s="33">
        <f t="shared" si="6"/>
        <v>3.8</v>
      </c>
    </row>
    <row r="13" spans="1:17" x14ac:dyDescent="0.25">
      <c r="B13" s="7">
        <v>2017010052</v>
      </c>
      <c r="C13" s="5" t="s">
        <v>331</v>
      </c>
      <c r="D13" s="6" t="s">
        <v>68</v>
      </c>
      <c r="E13" s="7">
        <v>3.56</v>
      </c>
      <c r="F13" s="7">
        <v>5</v>
      </c>
      <c r="G13" s="6">
        <v>17</v>
      </c>
      <c r="H13" s="8">
        <v>1600000</v>
      </c>
      <c r="I13" s="7" t="s">
        <v>332</v>
      </c>
      <c r="J13" s="33">
        <f t="shared" si="0"/>
        <v>3</v>
      </c>
      <c r="K13" s="33">
        <f t="shared" si="1"/>
        <v>4</v>
      </c>
      <c r="L13" s="33">
        <f t="shared" si="2"/>
        <v>4</v>
      </c>
      <c r="M13" s="33">
        <f t="shared" si="3"/>
        <v>1.5</v>
      </c>
      <c r="N13" s="33">
        <f t="shared" si="4"/>
        <v>1.6</v>
      </c>
      <c r="O13" s="33">
        <f t="shared" si="5"/>
        <v>0.4</v>
      </c>
      <c r="P13" s="33">
        <f t="shared" si="6"/>
        <v>3.5</v>
      </c>
    </row>
    <row r="14" spans="1:17" x14ac:dyDescent="0.25">
      <c r="B14" s="7">
        <v>2017010090</v>
      </c>
      <c r="C14" s="5" t="s">
        <v>403</v>
      </c>
      <c r="D14" s="6" t="s">
        <v>68</v>
      </c>
      <c r="E14" s="7">
        <v>3.59</v>
      </c>
      <c r="F14" s="7">
        <v>5</v>
      </c>
      <c r="G14" s="6">
        <v>17</v>
      </c>
      <c r="H14" s="8">
        <v>2950000</v>
      </c>
      <c r="I14" s="7" t="s">
        <v>404</v>
      </c>
      <c r="J14" s="33">
        <f t="shared" si="0"/>
        <v>3</v>
      </c>
      <c r="K14" s="33">
        <f t="shared" si="1"/>
        <v>4</v>
      </c>
      <c r="L14" s="33">
        <f t="shared" si="2"/>
        <v>3</v>
      </c>
      <c r="M14" s="33">
        <f t="shared" si="3"/>
        <v>1.5</v>
      </c>
      <c r="N14" s="33">
        <f t="shared" si="4"/>
        <v>1.6</v>
      </c>
      <c r="O14" s="33">
        <f t="shared" si="5"/>
        <v>0.30000000000000004</v>
      </c>
      <c r="P14" s="33">
        <f t="shared" si="6"/>
        <v>3.4000000000000004</v>
      </c>
    </row>
    <row r="15" spans="1:17" x14ac:dyDescent="0.25">
      <c r="B15" s="7">
        <v>2017010026</v>
      </c>
      <c r="C15" s="5" t="s">
        <v>412</v>
      </c>
      <c r="D15" s="6" t="s">
        <v>68</v>
      </c>
      <c r="E15" s="7">
        <v>3.56</v>
      </c>
      <c r="F15" s="7">
        <v>5</v>
      </c>
      <c r="G15" s="6">
        <v>16</v>
      </c>
      <c r="H15" s="8">
        <v>2664220</v>
      </c>
      <c r="I15" s="7" t="s">
        <v>413</v>
      </c>
      <c r="J15" s="33">
        <f t="shared" si="0"/>
        <v>3</v>
      </c>
      <c r="K15" s="33">
        <f t="shared" si="1"/>
        <v>4</v>
      </c>
      <c r="L15" s="33">
        <f t="shared" si="2"/>
        <v>3</v>
      </c>
      <c r="M15" s="33">
        <f t="shared" si="3"/>
        <v>1.5</v>
      </c>
      <c r="N15" s="33">
        <f t="shared" si="4"/>
        <v>1.6</v>
      </c>
      <c r="O15" s="33">
        <f t="shared" si="5"/>
        <v>0.30000000000000004</v>
      </c>
      <c r="P15" s="33">
        <f t="shared" si="6"/>
        <v>3.4000000000000004</v>
      </c>
    </row>
    <row r="16" spans="1:17" x14ac:dyDescent="0.25">
      <c r="B16" s="7">
        <v>2017010012</v>
      </c>
      <c r="C16" s="5" t="s">
        <v>409</v>
      </c>
      <c r="D16" s="6" t="s">
        <v>68</v>
      </c>
      <c r="E16" s="7">
        <v>3.49</v>
      </c>
      <c r="F16" s="7">
        <v>5</v>
      </c>
      <c r="G16" s="6">
        <v>10</v>
      </c>
      <c r="H16" s="8">
        <v>1500000</v>
      </c>
      <c r="I16" s="7" t="s">
        <v>410</v>
      </c>
      <c r="J16" s="33">
        <f t="shared" si="0"/>
        <v>3</v>
      </c>
      <c r="K16" s="33">
        <f t="shared" si="1"/>
        <v>3</v>
      </c>
      <c r="L16" s="33">
        <f t="shared" si="2"/>
        <v>4</v>
      </c>
      <c r="M16" s="33">
        <f t="shared" si="3"/>
        <v>1.5</v>
      </c>
      <c r="N16" s="33">
        <f t="shared" si="4"/>
        <v>1.2000000000000002</v>
      </c>
      <c r="O16" s="33">
        <f t="shared" si="5"/>
        <v>0.4</v>
      </c>
      <c r="P16" s="33">
        <f t="shared" si="6"/>
        <v>3.1</v>
      </c>
    </row>
    <row r="17" spans="2:16" x14ac:dyDescent="0.25">
      <c r="B17" s="7">
        <v>2018010029</v>
      </c>
      <c r="C17" s="5" t="s">
        <v>427</v>
      </c>
      <c r="D17" s="6" t="s">
        <v>68</v>
      </c>
      <c r="E17" s="7">
        <v>3.32</v>
      </c>
      <c r="F17" s="7">
        <v>3</v>
      </c>
      <c r="G17" s="6">
        <v>16</v>
      </c>
      <c r="H17" s="8">
        <v>1500000</v>
      </c>
      <c r="I17" s="7" t="s">
        <v>428</v>
      </c>
      <c r="J17" s="33">
        <f t="shared" si="0"/>
        <v>2</v>
      </c>
      <c r="K17" s="33">
        <f t="shared" si="1"/>
        <v>4</v>
      </c>
      <c r="L17" s="33">
        <f t="shared" si="2"/>
        <v>4</v>
      </c>
      <c r="M17" s="33">
        <f t="shared" si="3"/>
        <v>1</v>
      </c>
      <c r="N17" s="33">
        <f t="shared" si="4"/>
        <v>1.6</v>
      </c>
      <c r="O17" s="33">
        <f t="shared" si="5"/>
        <v>0.4</v>
      </c>
      <c r="P17" s="33">
        <f t="shared" si="6"/>
        <v>3</v>
      </c>
    </row>
    <row r="18" spans="2:16" x14ac:dyDescent="0.25">
      <c r="B18" s="7">
        <v>2017010056</v>
      </c>
      <c r="C18" s="5" t="s">
        <v>297</v>
      </c>
      <c r="D18" s="6" t="s">
        <v>68</v>
      </c>
      <c r="E18" s="7">
        <v>3.5</v>
      </c>
      <c r="F18" s="7">
        <v>5</v>
      </c>
      <c r="G18" s="6">
        <v>12</v>
      </c>
      <c r="H18" s="8">
        <v>2000000</v>
      </c>
      <c r="I18" s="7" t="s">
        <v>298</v>
      </c>
      <c r="J18" s="33">
        <f t="shared" si="0"/>
        <v>3</v>
      </c>
      <c r="K18" s="33">
        <f t="shared" si="1"/>
        <v>3</v>
      </c>
      <c r="L18" s="33">
        <f t="shared" si="2"/>
        <v>3</v>
      </c>
      <c r="M18" s="33">
        <f t="shared" si="3"/>
        <v>1.5</v>
      </c>
      <c r="N18" s="33">
        <f t="shared" si="4"/>
        <v>1.2000000000000002</v>
      </c>
      <c r="O18" s="33">
        <f t="shared" si="5"/>
        <v>0.30000000000000004</v>
      </c>
      <c r="P18" s="33">
        <f t="shared" si="6"/>
        <v>3</v>
      </c>
    </row>
    <row r="19" spans="2:16" x14ac:dyDescent="0.25">
      <c r="B19" s="7">
        <v>2017010094</v>
      </c>
      <c r="C19" s="5" t="s">
        <v>407</v>
      </c>
      <c r="D19" s="6" t="s">
        <v>68</v>
      </c>
      <c r="E19" s="7">
        <v>3.23</v>
      </c>
      <c r="F19" s="7">
        <v>5</v>
      </c>
      <c r="G19" s="6">
        <v>16</v>
      </c>
      <c r="H19" s="8">
        <v>2000000</v>
      </c>
      <c r="I19" s="7" t="s">
        <v>408</v>
      </c>
      <c r="J19" s="33">
        <f t="shared" si="0"/>
        <v>2</v>
      </c>
      <c r="K19" s="33">
        <f t="shared" si="1"/>
        <v>4</v>
      </c>
      <c r="L19" s="33">
        <f t="shared" si="2"/>
        <v>3</v>
      </c>
      <c r="M19" s="33">
        <f t="shared" si="3"/>
        <v>1</v>
      </c>
      <c r="N19" s="33">
        <f t="shared" si="4"/>
        <v>1.6</v>
      </c>
      <c r="O19" s="33">
        <f t="shared" si="5"/>
        <v>0.30000000000000004</v>
      </c>
      <c r="P19" s="33">
        <f t="shared" si="6"/>
        <v>2.9000000000000004</v>
      </c>
    </row>
    <row r="20" spans="2:16" x14ac:dyDescent="0.25">
      <c r="B20" s="7">
        <v>2017010011</v>
      </c>
      <c r="C20" s="5" t="s">
        <v>271</v>
      </c>
      <c r="D20" s="6" t="s">
        <v>68</v>
      </c>
      <c r="E20" s="7">
        <v>3.59</v>
      </c>
      <c r="F20" s="7">
        <v>5</v>
      </c>
      <c r="G20" s="6">
        <v>12</v>
      </c>
      <c r="H20" s="8">
        <v>3000000</v>
      </c>
      <c r="I20" s="7" t="s">
        <v>272</v>
      </c>
      <c r="J20" s="33">
        <f t="shared" si="0"/>
        <v>3</v>
      </c>
      <c r="K20" s="33">
        <f t="shared" si="1"/>
        <v>3</v>
      </c>
      <c r="L20" s="33">
        <f t="shared" si="2"/>
        <v>2</v>
      </c>
      <c r="M20" s="33">
        <f t="shared" si="3"/>
        <v>1.5</v>
      </c>
      <c r="N20" s="33">
        <f t="shared" si="4"/>
        <v>1.2000000000000002</v>
      </c>
      <c r="O20" s="33">
        <f t="shared" si="5"/>
        <v>0.2</v>
      </c>
      <c r="P20" s="33">
        <f t="shared" si="6"/>
        <v>2.9000000000000004</v>
      </c>
    </row>
    <row r="21" spans="2:16" x14ac:dyDescent="0.25">
      <c r="B21" s="7">
        <v>2018010058</v>
      </c>
      <c r="C21" s="5" t="s">
        <v>304</v>
      </c>
      <c r="D21" s="6" t="s">
        <v>68</v>
      </c>
      <c r="E21" s="7">
        <v>3.5</v>
      </c>
      <c r="F21" s="7">
        <v>3</v>
      </c>
      <c r="G21" s="6">
        <v>6</v>
      </c>
      <c r="H21" s="8">
        <v>1500000</v>
      </c>
      <c r="I21" s="7" t="s">
        <v>305</v>
      </c>
      <c r="J21" s="33">
        <f t="shared" si="0"/>
        <v>3</v>
      </c>
      <c r="K21" s="33">
        <f t="shared" si="1"/>
        <v>2</v>
      </c>
      <c r="L21" s="33">
        <f t="shared" si="2"/>
        <v>4</v>
      </c>
      <c r="M21" s="33">
        <f t="shared" si="3"/>
        <v>1.5</v>
      </c>
      <c r="N21" s="33">
        <f t="shared" si="4"/>
        <v>0.8</v>
      </c>
      <c r="O21" s="33">
        <f t="shared" si="5"/>
        <v>0.4</v>
      </c>
      <c r="P21" s="33">
        <f t="shared" si="6"/>
        <v>2.6999999999999997</v>
      </c>
    </row>
    <row r="22" spans="2:16" x14ac:dyDescent="0.25">
      <c r="B22" s="7">
        <v>2018010047</v>
      </c>
      <c r="C22" s="5" t="s">
        <v>485</v>
      </c>
      <c r="D22" s="6" t="s">
        <v>68</v>
      </c>
      <c r="E22" s="7">
        <v>3.41</v>
      </c>
      <c r="F22" s="7">
        <v>3</v>
      </c>
      <c r="G22" s="6">
        <v>6</v>
      </c>
      <c r="H22" s="8">
        <v>1500000</v>
      </c>
      <c r="I22" s="7" t="s">
        <v>486</v>
      </c>
      <c r="J22" s="33">
        <f t="shared" si="0"/>
        <v>3</v>
      </c>
      <c r="K22" s="33">
        <f t="shared" si="1"/>
        <v>2</v>
      </c>
      <c r="L22" s="33">
        <f t="shared" si="2"/>
        <v>4</v>
      </c>
      <c r="M22" s="33">
        <f t="shared" si="3"/>
        <v>1.5</v>
      </c>
      <c r="N22" s="33">
        <f t="shared" si="4"/>
        <v>0.8</v>
      </c>
      <c r="O22" s="33">
        <f t="shared" si="5"/>
        <v>0.4</v>
      </c>
      <c r="P22" s="33">
        <f t="shared" si="6"/>
        <v>2.6999999999999997</v>
      </c>
    </row>
    <row r="23" spans="2:16" x14ac:dyDescent="0.25">
      <c r="B23" s="7">
        <v>2018010027</v>
      </c>
      <c r="C23" s="5" t="s">
        <v>435</v>
      </c>
      <c r="D23" s="6" t="s">
        <v>68</v>
      </c>
      <c r="E23" s="7">
        <v>3.36</v>
      </c>
      <c r="F23" s="7">
        <v>3</v>
      </c>
      <c r="G23" s="6">
        <v>10</v>
      </c>
      <c r="H23" s="8">
        <v>1500000</v>
      </c>
      <c r="I23" s="7" t="s">
        <v>436</v>
      </c>
      <c r="J23" s="33">
        <f t="shared" si="0"/>
        <v>2</v>
      </c>
      <c r="K23" s="33">
        <f t="shared" si="1"/>
        <v>3</v>
      </c>
      <c r="L23" s="33">
        <f t="shared" si="2"/>
        <v>4</v>
      </c>
      <c r="M23" s="33">
        <f t="shared" si="3"/>
        <v>1</v>
      </c>
      <c r="N23" s="33">
        <f t="shared" si="4"/>
        <v>1.2000000000000002</v>
      </c>
      <c r="O23" s="33">
        <f t="shared" si="5"/>
        <v>0.4</v>
      </c>
      <c r="P23" s="33">
        <f t="shared" si="6"/>
        <v>2.6</v>
      </c>
    </row>
    <row r="24" spans="2:16" x14ac:dyDescent="0.25">
      <c r="B24" s="7">
        <v>2017010070</v>
      </c>
      <c r="C24" s="5" t="s">
        <v>342</v>
      </c>
      <c r="D24" s="6" t="s">
        <v>68</v>
      </c>
      <c r="E24" s="7">
        <v>3.34</v>
      </c>
      <c r="F24" s="7">
        <v>5</v>
      </c>
      <c r="G24" s="6">
        <v>8</v>
      </c>
      <c r="H24" s="8">
        <v>350000</v>
      </c>
      <c r="I24" s="7" t="s">
        <v>343</v>
      </c>
      <c r="J24" s="33">
        <f t="shared" si="0"/>
        <v>2</v>
      </c>
      <c r="K24" s="33">
        <f t="shared" si="1"/>
        <v>2</v>
      </c>
      <c r="L24" s="33">
        <f t="shared" si="2"/>
        <v>5</v>
      </c>
      <c r="M24" s="33">
        <f t="shared" si="3"/>
        <v>1</v>
      </c>
      <c r="N24" s="33">
        <f t="shared" si="4"/>
        <v>0.8</v>
      </c>
      <c r="O24" s="33">
        <f t="shared" si="5"/>
        <v>0.5</v>
      </c>
      <c r="P24" s="33">
        <f t="shared" si="6"/>
        <v>2.2999999999999998</v>
      </c>
    </row>
    <row r="25" spans="2:16" x14ac:dyDescent="0.25">
      <c r="B25" s="7">
        <v>2017010068</v>
      </c>
      <c r="C25" s="5" t="s">
        <v>67</v>
      </c>
      <c r="D25" s="6" t="s">
        <v>68</v>
      </c>
      <c r="E25" s="7">
        <v>3.45</v>
      </c>
      <c r="F25" s="7">
        <v>5</v>
      </c>
      <c r="G25" s="6">
        <v>0</v>
      </c>
      <c r="H25" s="8">
        <v>1320000</v>
      </c>
      <c r="I25" s="7" t="s">
        <v>69</v>
      </c>
      <c r="J25" s="33">
        <f t="shared" si="0"/>
        <v>3</v>
      </c>
      <c r="K25" s="33">
        <f t="shared" si="1"/>
        <v>1</v>
      </c>
      <c r="L25" s="33">
        <f t="shared" si="2"/>
        <v>4</v>
      </c>
      <c r="M25" s="33">
        <f t="shared" si="3"/>
        <v>1.5</v>
      </c>
      <c r="N25" s="33">
        <f t="shared" si="4"/>
        <v>0.4</v>
      </c>
      <c r="O25" s="33">
        <f t="shared" si="5"/>
        <v>0.4</v>
      </c>
      <c r="P25" s="33">
        <f t="shared" si="6"/>
        <v>2.2999999999999998</v>
      </c>
    </row>
    <row r="26" spans="2:16" x14ac:dyDescent="0.25">
      <c r="B26" s="7">
        <v>2018010045</v>
      </c>
      <c r="C26" s="5" t="s">
        <v>433</v>
      </c>
      <c r="D26" s="6" t="s">
        <v>68</v>
      </c>
      <c r="E26" s="7">
        <v>3.32</v>
      </c>
      <c r="F26" s="7">
        <v>3</v>
      </c>
      <c r="G26" s="6">
        <v>6</v>
      </c>
      <c r="H26" s="8">
        <v>1500000</v>
      </c>
      <c r="I26" s="7" t="s">
        <v>434</v>
      </c>
      <c r="J26" s="33">
        <f t="shared" si="0"/>
        <v>2</v>
      </c>
      <c r="K26" s="33">
        <f t="shared" si="1"/>
        <v>2</v>
      </c>
      <c r="L26" s="33">
        <f t="shared" si="2"/>
        <v>4</v>
      </c>
      <c r="M26" s="33">
        <f t="shared" si="3"/>
        <v>1</v>
      </c>
      <c r="N26" s="33">
        <f t="shared" si="4"/>
        <v>0.8</v>
      </c>
      <c r="O26" s="33">
        <f t="shared" si="5"/>
        <v>0.4</v>
      </c>
      <c r="P26" s="33">
        <f t="shared" si="6"/>
        <v>2.2000000000000002</v>
      </c>
    </row>
    <row r="27" spans="2:16" x14ac:dyDescent="0.25">
      <c r="B27" s="7">
        <v>2018010101</v>
      </c>
      <c r="C27" s="5" t="s">
        <v>487</v>
      </c>
      <c r="D27" s="6" t="s">
        <v>68</v>
      </c>
      <c r="E27" s="7">
        <v>3.4</v>
      </c>
      <c r="F27" s="7">
        <v>3</v>
      </c>
      <c r="G27" s="6">
        <v>2</v>
      </c>
      <c r="H27" s="8">
        <v>2500000</v>
      </c>
      <c r="I27" s="7" t="s">
        <v>488</v>
      </c>
      <c r="J27" s="33">
        <f t="shared" si="0"/>
        <v>3</v>
      </c>
      <c r="K27" s="33">
        <f t="shared" si="1"/>
        <v>1</v>
      </c>
      <c r="L27" s="33">
        <f t="shared" si="2"/>
        <v>3</v>
      </c>
      <c r="M27" s="33">
        <f t="shared" si="3"/>
        <v>1.5</v>
      </c>
      <c r="N27" s="33">
        <f t="shared" si="4"/>
        <v>0.4</v>
      </c>
      <c r="O27" s="33">
        <f t="shared" si="5"/>
        <v>0.30000000000000004</v>
      </c>
      <c r="P27" s="33">
        <f t="shared" si="6"/>
        <v>2.2000000000000002</v>
      </c>
    </row>
    <row r="28" spans="2:16" x14ac:dyDescent="0.25">
      <c r="B28" s="7">
        <v>2018010050</v>
      </c>
      <c r="C28" s="5" t="s">
        <v>469</v>
      </c>
      <c r="D28" s="6" t="s">
        <v>68</v>
      </c>
      <c r="E28" s="7">
        <v>3.14</v>
      </c>
      <c r="F28" s="7">
        <v>3</v>
      </c>
      <c r="G28" s="6">
        <v>12</v>
      </c>
      <c r="H28" s="8">
        <v>1500000</v>
      </c>
      <c r="I28" s="7" t="s">
        <v>470</v>
      </c>
      <c r="J28" s="33">
        <f t="shared" si="0"/>
        <v>1</v>
      </c>
      <c r="K28" s="33">
        <f t="shared" si="1"/>
        <v>3</v>
      </c>
      <c r="L28" s="33">
        <f t="shared" si="2"/>
        <v>4</v>
      </c>
      <c r="M28" s="33">
        <f t="shared" si="3"/>
        <v>0.5</v>
      </c>
      <c r="N28" s="33">
        <f t="shared" si="4"/>
        <v>1.2000000000000002</v>
      </c>
      <c r="O28" s="33">
        <f t="shared" si="5"/>
        <v>0.4</v>
      </c>
      <c r="P28" s="33">
        <f t="shared" si="6"/>
        <v>2.1</v>
      </c>
    </row>
    <row r="29" spans="2:16" x14ac:dyDescent="0.25">
      <c r="B29" s="7">
        <v>2018010016</v>
      </c>
      <c r="C29" s="5" t="s">
        <v>302</v>
      </c>
      <c r="D29" s="6" t="s">
        <v>68</v>
      </c>
      <c r="E29" s="7">
        <v>3.32</v>
      </c>
      <c r="F29" s="7">
        <v>3</v>
      </c>
      <c r="G29" s="6">
        <v>2</v>
      </c>
      <c r="H29" s="8">
        <v>1000000</v>
      </c>
      <c r="I29" s="7" t="s">
        <v>303</v>
      </c>
      <c r="J29" s="33">
        <f t="shared" si="0"/>
        <v>2</v>
      </c>
      <c r="K29" s="33">
        <f t="shared" si="1"/>
        <v>1</v>
      </c>
      <c r="L29" s="33">
        <f t="shared" si="2"/>
        <v>4</v>
      </c>
      <c r="M29" s="33">
        <f t="shared" si="3"/>
        <v>1</v>
      </c>
      <c r="N29" s="33">
        <f t="shared" si="4"/>
        <v>0.4</v>
      </c>
      <c r="O29" s="33">
        <f t="shared" si="5"/>
        <v>0.4</v>
      </c>
      <c r="P29" s="33">
        <f t="shared" si="6"/>
        <v>1.7999999999999998</v>
      </c>
    </row>
  </sheetData>
  <sortState ref="A4:Q29">
    <sortCondition descending="1" ref="P3"/>
  </sortState>
  <mergeCells count="1">
    <mergeCell ref="A1:Q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2"/>
  <sheetViews>
    <sheetView workbookViewId="0">
      <selection activeCell="J4" sqref="J4:P4"/>
    </sheetView>
  </sheetViews>
  <sheetFormatPr defaultRowHeight="15" x14ac:dyDescent="0.25"/>
  <cols>
    <col min="1" max="1" width="6.7109375" customWidth="1"/>
    <col min="2" max="2" width="12.42578125" customWidth="1"/>
    <col min="3" max="3" width="22" customWidth="1"/>
    <col min="8" max="8" width="13.85546875" customWidth="1"/>
    <col min="9" max="9" width="15.7109375" customWidth="1"/>
    <col min="12" max="12" width="11.85546875" customWidth="1"/>
    <col min="15" max="15" width="12.28515625" customWidth="1"/>
    <col min="17" max="17" width="11.85546875" customWidth="1"/>
  </cols>
  <sheetData>
    <row r="1" spans="1:17" ht="18.75" x14ac:dyDescent="0.25">
      <c r="A1" s="71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1"/>
      <c r="B2" s="1"/>
      <c r="D2" s="1"/>
      <c r="E2" s="1"/>
      <c r="F2" s="1"/>
      <c r="G2" s="1"/>
      <c r="H2" s="9"/>
      <c r="I2" s="13"/>
    </row>
    <row r="3" spans="1:17" ht="4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17</v>
      </c>
      <c r="G3" s="3" t="s">
        <v>5</v>
      </c>
      <c r="H3" s="10" t="s">
        <v>6</v>
      </c>
      <c r="I3" s="4" t="s">
        <v>12</v>
      </c>
      <c r="J3" s="12" t="s">
        <v>7</v>
      </c>
      <c r="K3" s="12" t="s">
        <v>27</v>
      </c>
      <c r="L3" s="12" t="s">
        <v>8</v>
      </c>
      <c r="M3" s="12" t="s">
        <v>9</v>
      </c>
      <c r="N3" s="12" t="s">
        <v>467</v>
      </c>
      <c r="O3" s="12" t="s">
        <v>468</v>
      </c>
      <c r="P3" s="12" t="s">
        <v>10</v>
      </c>
      <c r="Q3" s="12" t="s">
        <v>11</v>
      </c>
    </row>
    <row r="4" spans="1:17" x14ac:dyDescent="0.25">
      <c r="A4" s="38"/>
      <c r="B4" s="34">
        <v>2016030204</v>
      </c>
      <c r="C4" s="35" t="s">
        <v>401</v>
      </c>
      <c r="D4" s="36" t="s">
        <v>50</v>
      </c>
      <c r="E4" s="34">
        <v>3.89</v>
      </c>
      <c r="F4" s="34">
        <v>7</v>
      </c>
      <c r="G4" s="36">
        <v>26</v>
      </c>
      <c r="H4" s="37">
        <v>800000</v>
      </c>
      <c r="I4" s="34" t="s">
        <v>402</v>
      </c>
      <c r="J4" s="38">
        <f t="shared" ref="J4:J32" si="0">IF(E4&lt;3.2,1,IF(E4&lt;3.4,2,IF(E4&lt;3.6,3,IF(E4&lt;3.8,4,5))))</f>
        <v>5</v>
      </c>
      <c r="K4" s="38">
        <f t="shared" ref="K4:K32" si="1">IF(G4&lt;5,1,IF(G4&lt;10,2,IF(G4&lt;15,3,IF(G4&lt;20,4,IF(G4&lt;25,5,6)))))</f>
        <v>6</v>
      </c>
      <c r="L4" s="38">
        <f t="shared" ref="L4:L32" si="2">IF(H4&lt;1000000,5,IF(H4&lt;2000000,4,IF(H4&lt;3000000,3,IF(H4&lt;4000000,2,1))))</f>
        <v>5</v>
      </c>
      <c r="M4" s="38">
        <f t="shared" ref="M4:M32" si="3">J4*0.5</f>
        <v>2.5</v>
      </c>
      <c r="N4" s="38">
        <f t="shared" ref="N4:N32" si="4">K4*0.4</f>
        <v>2.4000000000000004</v>
      </c>
      <c r="O4" s="38">
        <f t="shared" ref="O4:O32" si="5">L4*0.1</f>
        <v>0.5</v>
      </c>
      <c r="P4" s="38">
        <f t="shared" ref="P4:P32" si="6">M4+N4+O4</f>
        <v>5.4</v>
      </c>
    </row>
    <row r="5" spans="1:17" x14ac:dyDescent="0.25">
      <c r="A5" s="38"/>
      <c r="B5" s="34">
        <v>2017030200</v>
      </c>
      <c r="C5" s="35" t="s">
        <v>483</v>
      </c>
      <c r="D5" s="36" t="s">
        <v>50</v>
      </c>
      <c r="E5" s="34">
        <v>3.81</v>
      </c>
      <c r="F5" s="34">
        <v>5</v>
      </c>
      <c r="G5" s="36">
        <v>36</v>
      </c>
      <c r="H5" s="37">
        <v>900000</v>
      </c>
      <c r="I5" s="34" t="s">
        <v>484</v>
      </c>
      <c r="J5" s="38">
        <f t="shared" si="0"/>
        <v>5</v>
      </c>
      <c r="K5" s="38">
        <f t="shared" si="1"/>
        <v>6</v>
      </c>
      <c r="L5" s="38">
        <f t="shared" si="2"/>
        <v>5</v>
      </c>
      <c r="M5" s="38">
        <f t="shared" si="3"/>
        <v>2.5</v>
      </c>
      <c r="N5" s="38">
        <f t="shared" si="4"/>
        <v>2.4000000000000004</v>
      </c>
      <c r="O5" s="38">
        <f t="shared" si="5"/>
        <v>0.5</v>
      </c>
      <c r="P5" s="38">
        <f t="shared" si="6"/>
        <v>5.4</v>
      </c>
    </row>
    <row r="6" spans="1:17" x14ac:dyDescent="0.25">
      <c r="A6" s="38"/>
      <c r="B6" s="34">
        <v>2016030136</v>
      </c>
      <c r="C6" s="35" t="s">
        <v>217</v>
      </c>
      <c r="D6" s="36" t="s">
        <v>50</v>
      </c>
      <c r="E6" s="34">
        <v>3.83</v>
      </c>
      <c r="F6" s="34">
        <v>7</v>
      </c>
      <c r="G6" s="36">
        <v>24</v>
      </c>
      <c r="H6" s="37">
        <v>1000000</v>
      </c>
      <c r="I6" s="34" t="s">
        <v>218</v>
      </c>
      <c r="J6" s="38">
        <f t="shared" si="0"/>
        <v>5</v>
      </c>
      <c r="K6" s="38">
        <f t="shared" si="1"/>
        <v>5</v>
      </c>
      <c r="L6" s="38">
        <f t="shared" si="2"/>
        <v>4</v>
      </c>
      <c r="M6" s="38">
        <f t="shared" si="3"/>
        <v>2.5</v>
      </c>
      <c r="N6" s="38">
        <f t="shared" si="4"/>
        <v>2</v>
      </c>
      <c r="O6" s="38">
        <f t="shared" si="5"/>
        <v>0.4</v>
      </c>
      <c r="P6" s="38">
        <f t="shared" si="6"/>
        <v>4.9000000000000004</v>
      </c>
    </row>
    <row r="7" spans="1:17" x14ac:dyDescent="0.25">
      <c r="A7" s="38"/>
      <c r="B7" s="34">
        <v>2017030090</v>
      </c>
      <c r="C7" s="35" t="s">
        <v>429</v>
      </c>
      <c r="D7" s="36" t="s">
        <v>50</v>
      </c>
      <c r="E7" s="34">
        <v>3.6</v>
      </c>
      <c r="F7" s="34">
        <v>5</v>
      </c>
      <c r="G7" s="36">
        <v>36</v>
      </c>
      <c r="H7" s="37">
        <v>2000000</v>
      </c>
      <c r="I7" s="34" t="s">
        <v>430</v>
      </c>
      <c r="J7" s="38">
        <f t="shared" si="0"/>
        <v>4</v>
      </c>
      <c r="K7" s="38">
        <f t="shared" si="1"/>
        <v>6</v>
      </c>
      <c r="L7" s="38">
        <f t="shared" si="2"/>
        <v>3</v>
      </c>
      <c r="M7" s="38">
        <f t="shared" si="3"/>
        <v>2</v>
      </c>
      <c r="N7" s="38">
        <f t="shared" si="4"/>
        <v>2.4000000000000004</v>
      </c>
      <c r="O7" s="38">
        <f t="shared" si="5"/>
        <v>0.30000000000000004</v>
      </c>
      <c r="P7" s="38">
        <f t="shared" si="6"/>
        <v>4.7</v>
      </c>
    </row>
    <row r="8" spans="1:17" x14ac:dyDescent="0.25">
      <c r="A8" s="38"/>
      <c r="B8" s="34">
        <v>2016030047</v>
      </c>
      <c r="C8" s="35" t="s">
        <v>49</v>
      </c>
      <c r="D8" s="36" t="s">
        <v>50</v>
      </c>
      <c r="E8" s="34">
        <v>3.45</v>
      </c>
      <c r="F8" s="34">
        <v>7</v>
      </c>
      <c r="G8" s="36">
        <v>42</v>
      </c>
      <c r="H8" s="37">
        <v>500000</v>
      </c>
      <c r="I8" s="34" t="s">
        <v>51</v>
      </c>
      <c r="J8" s="38">
        <f t="shared" si="0"/>
        <v>3</v>
      </c>
      <c r="K8" s="38">
        <f t="shared" si="1"/>
        <v>6</v>
      </c>
      <c r="L8" s="38">
        <f t="shared" si="2"/>
        <v>5</v>
      </c>
      <c r="M8" s="38">
        <f t="shared" si="3"/>
        <v>1.5</v>
      </c>
      <c r="N8" s="38">
        <f t="shared" si="4"/>
        <v>2.4000000000000004</v>
      </c>
      <c r="O8" s="38">
        <f t="shared" si="5"/>
        <v>0.5</v>
      </c>
      <c r="P8" s="38">
        <f t="shared" si="6"/>
        <v>4.4000000000000004</v>
      </c>
    </row>
    <row r="9" spans="1:17" x14ac:dyDescent="0.25">
      <c r="A9" s="38"/>
      <c r="B9" s="34">
        <v>2017030040</v>
      </c>
      <c r="C9" s="35" t="s">
        <v>226</v>
      </c>
      <c r="D9" s="36" t="s">
        <v>50</v>
      </c>
      <c r="E9" s="34">
        <v>3.9</v>
      </c>
      <c r="F9" s="34">
        <v>5</v>
      </c>
      <c r="G9" s="36">
        <v>10</v>
      </c>
      <c r="H9" s="37">
        <v>1000000</v>
      </c>
      <c r="I9" s="34" t="s">
        <v>227</v>
      </c>
      <c r="J9" s="38">
        <f t="shared" si="0"/>
        <v>5</v>
      </c>
      <c r="K9" s="38">
        <f t="shared" si="1"/>
        <v>3</v>
      </c>
      <c r="L9" s="38">
        <f t="shared" si="2"/>
        <v>4</v>
      </c>
      <c r="M9" s="38">
        <f t="shared" si="3"/>
        <v>2.5</v>
      </c>
      <c r="N9" s="38">
        <f t="shared" si="4"/>
        <v>1.2000000000000002</v>
      </c>
      <c r="O9" s="38">
        <f t="shared" si="5"/>
        <v>0.4</v>
      </c>
      <c r="P9" s="38">
        <f t="shared" si="6"/>
        <v>4.1000000000000005</v>
      </c>
    </row>
    <row r="10" spans="1:17" x14ac:dyDescent="0.25">
      <c r="A10" s="38"/>
      <c r="B10" s="34">
        <v>2016030098</v>
      </c>
      <c r="C10" s="35" t="s">
        <v>198</v>
      </c>
      <c r="D10" s="36" t="s">
        <v>50</v>
      </c>
      <c r="E10" s="34">
        <v>3.87</v>
      </c>
      <c r="F10" s="34">
        <v>7</v>
      </c>
      <c r="G10" s="36">
        <v>12</v>
      </c>
      <c r="H10" s="37">
        <v>3000000</v>
      </c>
      <c r="I10" s="34" t="s">
        <v>199</v>
      </c>
      <c r="J10" s="38">
        <f t="shared" si="0"/>
        <v>5</v>
      </c>
      <c r="K10" s="38">
        <f t="shared" si="1"/>
        <v>3</v>
      </c>
      <c r="L10" s="38">
        <f t="shared" si="2"/>
        <v>2</v>
      </c>
      <c r="M10" s="38">
        <f t="shared" si="3"/>
        <v>2.5</v>
      </c>
      <c r="N10" s="38">
        <f t="shared" si="4"/>
        <v>1.2000000000000002</v>
      </c>
      <c r="O10" s="38">
        <f t="shared" si="5"/>
        <v>0.2</v>
      </c>
      <c r="P10" s="38">
        <f t="shared" si="6"/>
        <v>3.9000000000000004</v>
      </c>
    </row>
    <row r="11" spans="1:17" x14ac:dyDescent="0.25">
      <c r="A11" s="38"/>
      <c r="B11" s="34">
        <v>2016030029</v>
      </c>
      <c r="C11" s="35" t="s">
        <v>248</v>
      </c>
      <c r="D11" s="36" t="s">
        <v>50</v>
      </c>
      <c r="E11" s="34">
        <v>3.68</v>
      </c>
      <c r="F11" s="34">
        <v>7</v>
      </c>
      <c r="G11" s="36">
        <v>18</v>
      </c>
      <c r="H11" s="37">
        <v>3923189</v>
      </c>
      <c r="I11" s="34" t="s">
        <v>249</v>
      </c>
      <c r="J11" s="38">
        <f t="shared" si="0"/>
        <v>4</v>
      </c>
      <c r="K11" s="38">
        <f t="shared" si="1"/>
        <v>4</v>
      </c>
      <c r="L11" s="38">
        <f t="shared" si="2"/>
        <v>2</v>
      </c>
      <c r="M11" s="38">
        <f t="shared" si="3"/>
        <v>2</v>
      </c>
      <c r="N11" s="38">
        <f t="shared" si="4"/>
        <v>1.6</v>
      </c>
      <c r="O11" s="38">
        <f t="shared" si="5"/>
        <v>0.2</v>
      </c>
      <c r="P11" s="38">
        <f t="shared" si="6"/>
        <v>3.8000000000000003</v>
      </c>
    </row>
    <row r="12" spans="1:17" x14ac:dyDescent="0.25">
      <c r="A12" s="38"/>
      <c r="B12" s="34">
        <v>2018030058</v>
      </c>
      <c r="C12" s="35" t="s">
        <v>243</v>
      </c>
      <c r="D12" s="36" t="s">
        <v>50</v>
      </c>
      <c r="E12" s="34">
        <v>3.61</v>
      </c>
      <c r="F12" s="34">
        <v>3</v>
      </c>
      <c r="G12" s="36">
        <v>10</v>
      </c>
      <c r="H12" s="37">
        <v>2500000</v>
      </c>
      <c r="I12" s="34" t="s">
        <v>244</v>
      </c>
      <c r="J12" s="38">
        <f t="shared" si="0"/>
        <v>4</v>
      </c>
      <c r="K12" s="38">
        <f t="shared" si="1"/>
        <v>3</v>
      </c>
      <c r="L12" s="38">
        <f t="shared" si="2"/>
        <v>3</v>
      </c>
      <c r="M12" s="38">
        <f t="shared" si="3"/>
        <v>2</v>
      </c>
      <c r="N12" s="38">
        <f t="shared" si="4"/>
        <v>1.2000000000000002</v>
      </c>
      <c r="O12" s="38">
        <f t="shared" si="5"/>
        <v>0.30000000000000004</v>
      </c>
      <c r="P12" s="38">
        <f t="shared" si="6"/>
        <v>3.5</v>
      </c>
    </row>
    <row r="13" spans="1:17" x14ac:dyDescent="0.25">
      <c r="A13" s="38"/>
      <c r="B13" s="34">
        <v>2016030160</v>
      </c>
      <c r="C13" s="35" t="s">
        <v>187</v>
      </c>
      <c r="D13" s="36" t="s">
        <v>50</v>
      </c>
      <c r="E13" s="34">
        <v>3.55</v>
      </c>
      <c r="F13" s="34">
        <v>7</v>
      </c>
      <c r="G13" s="36">
        <v>18</v>
      </c>
      <c r="H13" s="37">
        <v>2500000</v>
      </c>
      <c r="I13" s="34" t="s">
        <v>188</v>
      </c>
      <c r="J13" s="38">
        <f t="shared" si="0"/>
        <v>3</v>
      </c>
      <c r="K13" s="38">
        <f t="shared" si="1"/>
        <v>4</v>
      </c>
      <c r="L13" s="38">
        <f t="shared" si="2"/>
        <v>3</v>
      </c>
      <c r="M13" s="38">
        <f t="shared" si="3"/>
        <v>1.5</v>
      </c>
      <c r="N13" s="38">
        <f t="shared" si="4"/>
        <v>1.6</v>
      </c>
      <c r="O13" s="38">
        <f t="shared" si="5"/>
        <v>0.30000000000000004</v>
      </c>
      <c r="P13" s="38">
        <f t="shared" si="6"/>
        <v>3.4000000000000004</v>
      </c>
    </row>
    <row r="14" spans="1:17" x14ac:dyDescent="0.25">
      <c r="A14" s="38"/>
      <c r="B14" s="34">
        <v>2016030149</v>
      </c>
      <c r="C14" s="35" t="s">
        <v>207</v>
      </c>
      <c r="D14" s="36" t="s">
        <v>50</v>
      </c>
      <c r="E14" s="34">
        <v>3.48</v>
      </c>
      <c r="F14" s="34">
        <v>7</v>
      </c>
      <c r="G14" s="36">
        <v>16</v>
      </c>
      <c r="H14" s="37">
        <v>2000000</v>
      </c>
      <c r="I14" s="34" t="s">
        <v>208</v>
      </c>
      <c r="J14" s="38">
        <f t="shared" si="0"/>
        <v>3</v>
      </c>
      <c r="K14" s="38">
        <f t="shared" si="1"/>
        <v>4</v>
      </c>
      <c r="L14" s="38">
        <f t="shared" si="2"/>
        <v>3</v>
      </c>
      <c r="M14" s="38">
        <f t="shared" si="3"/>
        <v>1.5</v>
      </c>
      <c r="N14" s="38">
        <f t="shared" si="4"/>
        <v>1.6</v>
      </c>
      <c r="O14" s="38">
        <f t="shared" si="5"/>
        <v>0.30000000000000004</v>
      </c>
      <c r="P14" s="38">
        <f t="shared" si="6"/>
        <v>3.4000000000000004</v>
      </c>
    </row>
    <row r="15" spans="1:17" x14ac:dyDescent="0.25">
      <c r="A15" s="38"/>
      <c r="B15" s="34">
        <v>2016030135</v>
      </c>
      <c r="C15" s="35" t="s">
        <v>210</v>
      </c>
      <c r="D15" s="36" t="s">
        <v>50</v>
      </c>
      <c r="E15" s="34">
        <v>3.79</v>
      </c>
      <c r="F15" s="34">
        <v>7</v>
      </c>
      <c r="G15" s="36">
        <v>14</v>
      </c>
      <c r="H15" s="37">
        <v>3131500</v>
      </c>
      <c r="I15" s="34" t="s">
        <v>211</v>
      </c>
      <c r="J15" s="38">
        <f t="shared" si="0"/>
        <v>4</v>
      </c>
      <c r="K15" s="38">
        <f t="shared" si="1"/>
        <v>3</v>
      </c>
      <c r="L15" s="38">
        <f t="shared" si="2"/>
        <v>2</v>
      </c>
      <c r="M15" s="38">
        <f t="shared" si="3"/>
        <v>2</v>
      </c>
      <c r="N15" s="38">
        <f t="shared" si="4"/>
        <v>1.2000000000000002</v>
      </c>
      <c r="O15" s="38">
        <f t="shared" si="5"/>
        <v>0.2</v>
      </c>
      <c r="P15" s="38">
        <f t="shared" si="6"/>
        <v>3.4000000000000004</v>
      </c>
    </row>
    <row r="16" spans="1:17" x14ac:dyDescent="0.25">
      <c r="A16" s="38"/>
      <c r="B16" s="34">
        <v>2016030156</v>
      </c>
      <c r="C16" s="35" t="s">
        <v>465</v>
      </c>
      <c r="D16" s="36" t="s">
        <v>50</v>
      </c>
      <c r="E16" s="34">
        <v>3.39</v>
      </c>
      <c r="F16" s="34">
        <v>7</v>
      </c>
      <c r="G16" s="36">
        <v>20</v>
      </c>
      <c r="H16" s="37">
        <v>1000000</v>
      </c>
      <c r="I16" s="34" t="s">
        <v>466</v>
      </c>
      <c r="J16" s="38">
        <f t="shared" si="0"/>
        <v>2</v>
      </c>
      <c r="K16" s="38">
        <f t="shared" si="1"/>
        <v>5</v>
      </c>
      <c r="L16" s="38">
        <f t="shared" si="2"/>
        <v>4</v>
      </c>
      <c r="M16" s="38">
        <f t="shared" si="3"/>
        <v>1</v>
      </c>
      <c r="N16" s="38">
        <f t="shared" si="4"/>
        <v>2</v>
      </c>
      <c r="O16" s="38">
        <f t="shared" si="5"/>
        <v>0.4</v>
      </c>
      <c r="P16" s="38">
        <f t="shared" si="6"/>
        <v>3.4</v>
      </c>
    </row>
    <row r="17" spans="2:16" x14ac:dyDescent="0.25">
      <c r="B17" s="7">
        <v>2016030125</v>
      </c>
      <c r="C17" s="5" t="s">
        <v>250</v>
      </c>
      <c r="D17" s="17" t="s">
        <v>50</v>
      </c>
      <c r="E17" s="7">
        <v>3.52</v>
      </c>
      <c r="F17" s="7">
        <v>7</v>
      </c>
      <c r="G17" s="6">
        <v>14</v>
      </c>
      <c r="H17" s="15">
        <v>750000</v>
      </c>
      <c r="I17" s="7" t="s">
        <v>251</v>
      </c>
      <c r="J17" s="33">
        <f t="shared" si="0"/>
        <v>3</v>
      </c>
      <c r="K17" s="33">
        <f t="shared" si="1"/>
        <v>3</v>
      </c>
      <c r="L17" s="33">
        <f t="shared" si="2"/>
        <v>5</v>
      </c>
      <c r="M17" s="33">
        <f t="shared" si="3"/>
        <v>1.5</v>
      </c>
      <c r="N17" s="33">
        <f t="shared" si="4"/>
        <v>1.2000000000000002</v>
      </c>
      <c r="O17" s="33">
        <f t="shared" si="5"/>
        <v>0.5</v>
      </c>
      <c r="P17" s="33">
        <f t="shared" si="6"/>
        <v>3.2</v>
      </c>
    </row>
    <row r="18" spans="2:16" x14ac:dyDescent="0.25">
      <c r="B18" s="7">
        <v>2018030043</v>
      </c>
      <c r="C18" s="5" t="s">
        <v>234</v>
      </c>
      <c r="D18" s="17" t="s">
        <v>50</v>
      </c>
      <c r="E18" s="7">
        <v>3.78</v>
      </c>
      <c r="F18" s="7">
        <v>3</v>
      </c>
      <c r="G18" s="6">
        <v>6</v>
      </c>
      <c r="H18" s="8">
        <v>1500000</v>
      </c>
      <c r="I18" s="7" t="s">
        <v>235</v>
      </c>
      <c r="J18" s="33">
        <f t="shared" si="0"/>
        <v>4</v>
      </c>
      <c r="K18" s="33">
        <f t="shared" si="1"/>
        <v>2</v>
      </c>
      <c r="L18" s="33">
        <f t="shared" si="2"/>
        <v>4</v>
      </c>
      <c r="M18" s="33">
        <f t="shared" si="3"/>
        <v>2</v>
      </c>
      <c r="N18" s="33">
        <f t="shared" si="4"/>
        <v>0.8</v>
      </c>
      <c r="O18" s="33">
        <f t="shared" si="5"/>
        <v>0.4</v>
      </c>
      <c r="P18" s="33">
        <f t="shared" si="6"/>
        <v>3.1999999999999997</v>
      </c>
    </row>
    <row r="19" spans="2:16" x14ac:dyDescent="0.25">
      <c r="B19" s="7">
        <v>2017030051</v>
      </c>
      <c r="C19" s="5" t="s">
        <v>320</v>
      </c>
      <c r="D19" s="6" t="s">
        <v>50</v>
      </c>
      <c r="E19" s="7">
        <v>3.46</v>
      </c>
      <c r="F19" s="7">
        <v>5</v>
      </c>
      <c r="G19" s="6">
        <v>10</v>
      </c>
      <c r="H19" s="15">
        <v>1000000</v>
      </c>
      <c r="I19" s="7" t="s">
        <v>321</v>
      </c>
      <c r="J19" s="33">
        <f t="shared" si="0"/>
        <v>3</v>
      </c>
      <c r="K19" s="33">
        <f t="shared" si="1"/>
        <v>3</v>
      </c>
      <c r="L19" s="33">
        <f t="shared" si="2"/>
        <v>4</v>
      </c>
      <c r="M19" s="33">
        <f t="shared" si="3"/>
        <v>1.5</v>
      </c>
      <c r="N19" s="33">
        <f t="shared" si="4"/>
        <v>1.2000000000000002</v>
      </c>
      <c r="O19" s="33">
        <f t="shared" si="5"/>
        <v>0.4</v>
      </c>
      <c r="P19" s="33">
        <f t="shared" si="6"/>
        <v>3.1</v>
      </c>
    </row>
    <row r="20" spans="2:16" x14ac:dyDescent="0.25">
      <c r="B20" s="7">
        <v>2017030029</v>
      </c>
      <c r="C20" s="5" t="s">
        <v>369</v>
      </c>
      <c r="D20" s="6" t="s">
        <v>50</v>
      </c>
      <c r="E20" s="7">
        <v>3.56</v>
      </c>
      <c r="F20" s="7">
        <v>5</v>
      </c>
      <c r="G20" s="6">
        <v>10</v>
      </c>
      <c r="H20" s="8">
        <v>1000000</v>
      </c>
      <c r="I20" s="7" t="s">
        <v>370</v>
      </c>
      <c r="J20" s="33">
        <f t="shared" si="0"/>
        <v>3</v>
      </c>
      <c r="K20" s="33">
        <f t="shared" si="1"/>
        <v>3</v>
      </c>
      <c r="L20" s="33">
        <f t="shared" si="2"/>
        <v>4</v>
      </c>
      <c r="M20" s="33">
        <f t="shared" si="3"/>
        <v>1.5</v>
      </c>
      <c r="N20" s="33">
        <f t="shared" si="4"/>
        <v>1.2000000000000002</v>
      </c>
      <c r="O20" s="33">
        <f t="shared" si="5"/>
        <v>0.4</v>
      </c>
      <c r="P20" s="33">
        <f t="shared" si="6"/>
        <v>3.1</v>
      </c>
    </row>
    <row r="21" spans="2:16" x14ac:dyDescent="0.25">
      <c r="B21" s="7">
        <v>2017030052</v>
      </c>
      <c r="C21" s="5" t="s">
        <v>155</v>
      </c>
      <c r="D21" s="17" t="s">
        <v>50</v>
      </c>
      <c r="E21" s="7">
        <v>3.7</v>
      </c>
      <c r="F21" s="7">
        <v>5</v>
      </c>
      <c r="G21" s="6">
        <v>6</v>
      </c>
      <c r="H21" s="8">
        <v>2000000</v>
      </c>
      <c r="I21" s="7" t="s">
        <v>154</v>
      </c>
      <c r="J21" s="33">
        <f t="shared" si="0"/>
        <v>4</v>
      </c>
      <c r="K21" s="33">
        <f t="shared" si="1"/>
        <v>2</v>
      </c>
      <c r="L21" s="33">
        <f t="shared" si="2"/>
        <v>3</v>
      </c>
      <c r="M21" s="33">
        <f t="shared" si="3"/>
        <v>2</v>
      </c>
      <c r="N21" s="33">
        <f t="shared" si="4"/>
        <v>0.8</v>
      </c>
      <c r="O21" s="33">
        <f t="shared" si="5"/>
        <v>0.30000000000000004</v>
      </c>
      <c r="P21" s="33">
        <f t="shared" si="6"/>
        <v>3.0999999999999996</v>
      </c>
    </row>
    <row r="22" spans="2:16" x14ac:dyDescent="0.25">
      <c r="B22" s="7">
        <v>2018030079</v>
      </c>
      <c r="C22" s="5" t="s">
        <v>231</v>
      </c>
      <c r="D22" s="17" t="s">
        <v>50</v>
      </c>
      <c r="E22" s="7">
        <v>3.65</v>
      </c>
      <c r="F22" s="7">
        <v>3</v>
      </c>
      <c r="G22" s="6">
        <v>6</v>
      </c>
      <c r="H22" s="8">
        <v>3000000</v>
      </c>
      <c r="I22" s="7" t="s">
        <v>232</v>
      </c>
      <c r="J22" s="33">
        <f t="shared" si="0"/>
        <v>4</v>
      </c>
      <c r="K22" s="33">
        <f t="shared" si="1"/>
        <v>2</v>
      </c>
      <c r="L22" s="33">
        <f t="shared" si="2"/>
        <v>2</v>
      </c>
      <c r="M22" s="33">
        <f t="shared" si="3"/>
        <v>2</v>
      </c>
      <c r="N22" s="33">
        <f t="shared" si="4"/>
        <v>0.8</v>
      </c>
      <c r="O22" s="33">
        <f t="shared" si="5"/>
        <v>0.2</v>
      </c>
      <c r="P22" s="33">
        <f t="shared" si="6"/>
        <v>3</v>
      </c>
    </row>
    <row r="23" spans="2:16" x14ac:dyDescent="0.25">
      <c r="B23" s="7">
        <v>2016030008</v>
      </c>
      <c r="C23" s="5" t="s">
        <v>374</v>
      </c>
      <c r="D23" s="6" t="s">
        <v>50</v>
      </c>
      <c r="E23" s="7">
        <v>3.34</v>
      </c>
      <c r="F23" s="7">
        <v>7</v>
      </c>
      <c r="G23" s="6">
        <v>18</v>
      </c>
      <c r="H23" s="8">
        <v>1500000</v>
      </c>
      <c r="I23" s="7" t="s">
        <v>375</v>
      </c>
      <c r="J23" s="33">
        <f t="shared" si="0"/>
        <v>2</v>
      </c>
      <c r="K23" s="33">
        <f t="shared" si="1"/>
        <v>4</v>
      </c>
      <c r="L23" s="33">
        <f t="shared" si="2"/>
        <v>4</v>
      </c>
      <c r="M23" s="33">
        <f t="shared" si="3"/>
        <v>1</v>
      </c>
      <c r="N23" s="33">
        <f t="shared" si="4"/>
        <v>1.6</v>
      </c>
      <c r="O23" s="33">
        <f t="shared" si="5"/>
        <v>0.4</v>
      </c>
      <c r="P23" s="33">
        <f t="shared" si="6"/>
        <v>3</v>
      </c>
    </row>
    <row r="24" spans="2:16" x14ac:dyDescent="0.25">
      <c r="B24" s="7">
        <v>2016030148</v>
      </c>
      <c r="C24" s="5" t="s">
        <v>382</v>
      </c>
      <c r="D24" s="6" t="s">
        <v>50</v>
      </c>
      <c r="E24" s="7">
        <v>3.52</v>
      </c>
      <c r="F24" s="7">
        <v>7</v>
      </c>
      <c r="G24" s="6">
        <v>10</v>
      </c>
      <c r="H24" s="8">
        <v>2000000</v>
      </c>
      <c r="I24" s="7" t="s">
        <v>383</v>
      </c>
      <c r="J24" s="33">
        <f t="shared" si="0"/>
        <v>3</v>
      </c>
      <c r="K24" s="33">
        <f t="shared" si="1"/>
        <v>3</v>
      </c>
      <c r="L24" s="33">
        <f t="shared" si="2"/>
        <v>3</v>
      </c>
      <c r="M24" s="33">
        <f t="shared" si="3"/>
        <v>1.5</v>
      </c>
      <c r="N24" s="33">
        <f t="shared" si="4"/>
        <v>1.2000000000000002</v>
      </c>
      <c r="O24" s="33">
        <f t="shared" si="5"/>
        <v>0.30000000000000004</v>
      </c>
      <c r="P24" s="33">
        <f t="shared" si="6"/>
        <v>3</v>
      </c>
    </row>
    <row r="25" spans="2:16" x14ac:dyDescent="0.25">
      <c r="B25" s="7">
        <v>2018030073</v>
      </c>
      <c r="C25" s="5" t="s">
        <v>378</v>
      </c>
      <c r="D25" s="6" t="s">
        <v>50</v>
      </c>
      <c r="E25" s="7">
        <v>3.52</v>
      </c>
      <c r="F25" s="7">
        <v>3</v>
      </c>
      <c r="G25" s="6">
        <v>12</v>
      </c>
      <c r="H25" s="8">
        <v>3000000</v>
      </c>
      <c r="I25" s="7" t="s">
        <v>379</v>
      </c>
      <c r="J25" s="33">
        <f t="shared" si="0"/>
        <v>3</v>
      </c>
      <c r="K25" s="33">
        <f t="shared" si="1"/>
        <v>3</v>
      </c>
      <c r="L25" s="33">
        <f t="shared" si="2"/>
        <v>2</v>
      </c>
      <c r="M25" s="33">
        <f t="shared" si="3"/>
        <v>1.5</v>
      </c>
      <c r="N25" s="33">
        <f t="shared" si="4"/>
        <v>1.2000000000000002</v>
      </c>
      <c r="O25" s="33">
        <f t="shared" si="5"/>
        <v>0.2</v>
      </c>
      <c r="P25" s="33">
        <f t="shared" si="6"/>
        <v>2.9000000000000004</v>
      </c>
    </row>
    <row r="26" spans="2:16" x14ac:dyDescent="0.25">
      <c r="B26" s="7">
        <v>2018030063</v>
      </c>
      <c r="C26" s="5" t="s">
        <v>246</v>
      </c>
      <c r="D26" s="17" t="s">
        <v>50</v>
      </c>
      <c r="E26" s="7">
        <v>3.52</v>
      </c>
      <c r="F26" s="7">
        <v>3</v>
      </c>
      <c r="G26" s="6">
        <v>5</v>
      </c>
      <c r="H26" s="8">
        <v>0</v>
      </c>
      <c r="I26" s="7" t="s">
        <v>247</v>
      </c>
      <c r="J26" s="33">
        <f t="shared" si="0"/>
        <v>3</v>
      </c>
      <c r="K26" s="33">
        <f t="shared" si="1"/>
        <v>2</v>
      </c>
      <c r="L26" s="33">
        <f t="shared" si="2"/>
        <v>5</v>
      </c>
      <c r="M26" s="33">
        <f t="shared" si="3"/>
        <v>1.5</v>
      </c>
      <c r="N26" s="33">
        <f t="shared" si="4"/>
        <v>0.8</v>
      </c>
      <c r="O26" s="33">
        <f t="shared" si="5"/>
        <v>0.5</v>
      </c>
      <c r="P26" s="33">
        <f t="shared" si="6"/>
        <v>2.8</v>
      </c>
    </row>
    <row r="27" spans="2:16" x14ac:dyDescent="0.25">
      <c r="B27" s="7">
        <v>2017030027</v>
      </c>
      <c r="C27" s="5" t="s">
        <v>497</v>
      </c>
      <c r="D27" s="6" t="s">
        <v>50</v>
      </c>
      <c r="E27" s="7">
        <v>3.72</v>
      </c>
      <c r="F27" s="7">
        <v>5</v>
      </c>
      <c r="G27" s="6">
        <v>2</v>
      </c>
      <c r="H27" s="8">
        <v>1500000</v>
      </c>
      <c r="I27" s="7" t="s">
        <v>498</v>
      </c>
      <c r="J27" s="33">
        <f t="shared" si="0"/>
        <v>4</v>
      </c>
      <c r="K27" s="33">
        <f t="shared" si="1"/>
        <v>1</v>
      </c>
      <c r="L27" s="33">
        <f t="shared" si="2"/>
        <v>4</v>
      </c>
      <c r="M27" s="33">
        <f t="shared" si="3"/>
        <v>2</v>
      </c>
      <c r="N27" s="33">
        <f t="shared" si="4"/>
        <v>0.4</v>
      </c>
      <c r="O27" s="33">
        <f t="shared" si="5"/>
        <v>0.4</v>
      </c>
      <c r="P27" s="33">
        <f t="shared" si="6"/>
        <v>2.8</v>
      </c>
    </row>
    <row r="28" spans="2:16" x14ac:dyDescent="0.25">
      <c r="B28" s="7">
        <v>2017030122</v>
      </c>
      <c r="C28" s="5" t="s">
        <v>323</v>
      </c>
      <c r="D28" s="6" t="s">
        <v>50</v>
      </c>
      <c r="E28" s="7">
        <v>3.42</v>
      </c>
      <c r="F28" s="7">
        <v>5</v>
      </c>
      <c r="G28" s="6">
        <v>6</v>
      </c>
      <c r="H28" s="15">
        <v>1000000</v>
      </c>
      <c r="I28" s="7" t="s">
        <v>324</v>
      </c>
      <c r="J28" s="33">
        <f t="shared" si="0"/>
        <v>3</v>
      </c>
      <c r="K28" s="33">
        <f t="shared" si="1"/>
        <v>2</v>
      </c>
      <c r="L28" s="33">
        <f t="shared" si="2"/>
        <v>4</v>
      </c>
      <c r="M28" s="33">
        <f t="shared" si="3"/>
        <v>1.5</v>
      </c>
      <c r="N28" s="33">
        <f t="shared" si="4"/>
        <v>0.8</v>
      </c>
      <c r="O28" s="33">
        <f t="shared" si="5"/>
        <v>0.4</v>
      </c>
      <c r="P28" s="33">
        <f t="shared" si="6"/>
        <v>2.6999999999999997</v>
      </c>
    </row>
    <row r="29" spans="2:16" x14ac:dyDescent="0.25">
      <c r="B29" s="7">
        <v>2017030069</v>
      </c>
      <c r="C29" s="5" t="s">
        <v>366</v>
      </c>
      <c r="D29" s="6" t="s">
        <v>50</v>
      </c>
      <c r="E29" s="7">
        <v>3.47</v>
      </c>
      <c r="F29" s="7">
        <v>5</v>
      </c>
      <c r="G29" s="6">
        <v>8</v>
      </c>
      <c r="H29" s="8">
        <v>1500000</v>
      </c>
      <c r="I29" s="7" t="s">
        <v>367</v>
      </c>
      <c r="J29" s="33">
        <f t="shared" si="0"/>
        <v>3</v>
      </c>
      <c r="K29" s="33">
        <f t="shared" si="1"/>
        <v>2</v>
      </c>
      <c r="L29" s="33">
        <f t="shared" si="2"/>
        <v>4</v>
      </c>
      <c r="M29" s="33">
        <f t="shared" si="3"/>
        <v>1.5</v>
      </c>
      <c r="N29" s="33">
        <f t="shared" si="4"/>
        <v>0.8</v>
      </c>
      <c r="O29" s="33">
        <f t="shared" si="5"/>
        <v>0.4</v>
      </c>
      <c r="P29" s="33">
        <f t="shared" si="6"/>
        <v>2.6999999999999997</v>
      </c>
    </row>
    <row r="30" spans="2:16" x14ac:dyDescent="0.25">
      <c r="B30" s="7">
        <v>2016030032</v>
      </c>
      <c r="C30" s="5" t="s">
        <v>362</v>
      </c>
      <c r="D30" s="6" t="s">
        <v>50</v>
      </c>
      <c r="E30" s="7">
        <v>3.39</v>
      </c>
      <c r="F30" s="7">
        <v>7</v>
      </c>
      <c r="G30" s="6">
        <v>12</v>
      </c>
      <c r="H30" s="8">
        <v>1500000</v>
      </c>
      <c r="I30" s="7" t="s">
        <v>363</v>
      </c>
      <c r="J30" s="33">
        <f t="shared" si="0"/>
        <v>2</v>
      </c>
      <c r="K30" s="33">
        <f t="shared" si="1"/>
        <v>3</v>
      </c>
      <c r="L30" s="33">
        <f t="shared" si="2"/>
        <v>4</v>
      </c>
      <c r="M30" s="33">
        <f t="shared" si="3"/>
        <v>1</v>
      </c>
      <c r="N30" s="33">
        <f t="shared" si="4"/>
        <v>1.2000000000000002</v>
      </c>
      <c r="O30" s="33">
        <f t="shared" si="5"/>
        <v>0.4</v>
      </c>
      <c r="P30" s="33">
        <f t="shared" si="6"/>
        <v>2.6</v>
      </c>
    </row>
    <row r="31" spans="2:16" x14ac:dyDescent="0.25">
      <c r="B31" s="7">
        <v>2017030034</v>
      </c>
      <c r="C31" s="5" t="s">
        <v>229</v>
      </c>
      <c r="D31" s="17" t="s">
        <v>50</v>
      </c>
      <c r="E31" s="7">
        <v>3.32</v>
      </c>
      <c r="F31" s="7">
        <v>5</v>
      </c>
      <c r="G31" s="6">
        <v>13</v>
      </c>
      <c r="H31" s="8">
        <v>2000000</v>
      </c>
      <c r="I31" s="7" t="s">
        <v>230</v>
      </c>
      <c r="J31" s="33">
        <f t="shared" si="0"/>
        <v>2</v>
      </c>
      <c r="K31" s="33">
        <f t="shared" si="1"/>
        <v>3</v>
      </c>
      <c r="L31" s="33">
        <f t="shared" si="2"/>
        <v>3</v>
      </c>
      <c r="M31" s="33">
        <f t="shared" si="3"/>
        <v>1</v>
      </c>
      <c r="N31" s="33">
        <f t="shared" si="4"/>
        <v>1.2000000000000002</v>
      </c>
      <c r="O31" s="33">
        <f t="shared" si="5"/>
        <v>0.30000000000000004</v>
      </c>
      <c r="P31" s="33">
        <f t="shared" si="6"/>
        <v>2.5</v>
      </c>
    </row>
    <row r="32" spans="2:16" x14ac:dyDescent="0.25">
      <c r="B32" s="7">
        <v>2017030159</v>
      </c>
      <c r="C32" s="5" t="s">
        <v>325</v>
      </c>
      <c r="D32" s="6" t="s">
        <v>50</v>
      </c>
      <c r="E32" s="7">
        <v>3.59</v>
      </c>
      <c r="F32" s="7">
        <v>5</v>
      </c>
      <c r="G32" s="6">
        <v>0</v>
      </c>
      <c r="H32" s="18">
        <v>6100000</v>
      </c>
      <c r="I32" s="7" t="s">
        <v>326</v>
      </c>
      <c r="J32" s="33">
        <f t="shared" si="0"/>
        <v>3</v>
      </c>
      <c r="K32" s="33">
        <f t="shared" si="1"/>
        <v>1</v>
      </c>
      <c r="L32" s="33">
        <f t="shared" si="2"/>
        <v>1</v>
      </c>
      <c r="M32" s="33">
        <f t="shared" si="3"/>
        <v>1.5</v>
      </c>
      <c r="N32" s="33">
        <f t="shared" si="4"/>
        <v>0.4</v>
      </c>
      <c r="O32" s="33">
        <f t="shared" si="5"/>
        <v>0.1</v>
      </c>
      <c r="P32" s="33">
        <f t="shared" si="6"/>
        <v>2</v>
      </c>
    </row>
  </sheetData>
  <sortState ref="A4:Q32">
    <sortCondition descending="1" ref="P3"/>
  </sortState>
  <mergeCells count="1">
    <mergeCell ref="A1:Q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"/>
  <sheetViews>
    <sheetView tabSelected="1" workbookViewId="0">
      <selection activeCell="H13" sqref="H13"/>
    </sheetView>
  </sheetViews>
  <sheetFormatPr defaultRowHeight="15" x14ac:dyDescent="0.25"/>
  <cols>
    <col min="1" max="1" width="4" bestFit="1" customWidth="1"/>
    <col min="2" max="2" width="11" bestFit="1" customWidth="1"/>
    <col min="3" max="3" width="11.42578125" bestFit="1" customWidth="1"/>
    <col min="4" max="4" width="2.5703125" bestFit="1" customWidth="1"/>
    <col min="5" max="5" width="5" bestFit="1" customWidth="1"/>
    <col min="6" max="6" width="2" bestFit="1" customWidth="1"/>
    <col min="7" max="7" width="3" bestFit="1" customWidth="1"/>
    <col min="8" max="8" width="12.85546875" bestFit="1" customWidth="1"/>
    <col min="9" max="9" width="14" bestFit="1" customWidth="1"/>
    <col min="10" max="12" width="2" bestFit="1" customWidth="1"/>
    <col min="13" max="13" width="4" bestFit="1" customWidth="1"/>
    <col min="14" max="14" width="2" bestFit="1" customWidth="1"/>
    <col min="15" max="16" width="4" bestFit="1" customWidth="1"/>
    <col min="17" max="17" width="12.42578125" bestFit="1" customWidth="1"/>
  </cols>
  <sheetData>
    <row r="4" spans="1:17" x14ac:dyDescent="0.25">
      <c r="A4" s="51">
        <v>102</v>
      </c>
      <c r="B4" s="46">
        <v>2016020327</v>
      </c>
      <c r="C4" s="19" t="s">
        <v>111</v>
      </c>
      <c r="D4" s="47" t="s">
        <v>14</v>
      </c>
      <c r="E4" s="46">
        <v>3.45</v>
      </c>
      <c r="F4" s="46">
        <v>7</v>
      </c>
      <c r="G4" s="47">
        <v>22</v>
      </c>
      <c r="H4" s="48">
        <v>1300000</v>
      </c>
      <c r="I4" s="46" t="s">
        <v>112</v>
      </c>
      <c r="J4" s="49">
        <f>IF(E4&gt;3.9,10,IF(E4&gt;3.8,9,IF(E4&gt;3.7,8,IF(E4&gt;3.6,7,IF(E4&gt;3.5,6,IF(E4&gt;3.4,5,IF(E4&gt;3.3,4,IF(E4&gt;3.2,3,IF(E4&gt;3.1,2,IF(E4&gt;3,1))))))))))</f>
        <v>5</v>
      </c>
      <c r="K4" s="49">
        <f>IF(G4&gt;45,10,IF(G4&gt;40,9,IF(G4&gt;35,8,IF(G4&gt;30,7,IF(G4&gt;25,6,IF(G4&gt;20,5,IF(G4&gt;15,4,IF(G4&gt;10,3,IF(G4&gt;5,2,1)))))))))</f>
        <v>5</v>
      </c>
      <c r="L4" s="49">
        <f>IF(H4&lt;=500000,10,IF(H4&lt;=1000000,9,IF(H4&lt;=1500000,8,IF(H4&lt;=2000000,7,IF(H4&lt;=2500000,6,IF(H4&lt;=3000000,5,IF(H4&lt;=3500000,4,IF(H4&lt;=4000000,3,IF(H4&lt;=4500000,2,1)))))))))</f>
        <v>8</v>
      </c>
      <c r="M4" s="49">
        <f>J4*0.5</f>
        <v>2.5</v>
      </c>
      <c r="N4" s="49">
        <f>K4*0.4</f>
        <v>2</v>
      </c>
      <c r="O4" s="49">
        <f>L4*0.1</f>
        <v>0.8</v>
      </c>
      <c r="P4" s="49">
        <f>M4+N4+O4</f>
        <v>5.3</v>
      </c>
      <c r="Q4" t="s">
        <v>609</v>
      </c>
    </row>
    <row r="5" spans="1:17" x14ac:dyDescent="0.25">
      <c r="A5" s="51">
        <v>111</v>
      </c>
      <c r="B5" s="46">
        <v>2018020358</v>
      </c>
      <c r="C5" s="19" t="s">
        <v>150</v>
      </c>
      <c r="D5" s="47" t="s">
        <v>14</v>
      </c>
      <c r="E5" s="46">
        <v>3.68</v>
      </c>
      <c r="F5" s="46">
        <v>3</v>
      </c>
      <c r="G5" s="47">
        <v>6</v>
      </c>
      <c r="H5" s="48">
        <v>1500000</v>
      </c>
      <c r="I5" s="46" t="s">
        <v>151</v>
      </c>
      <c r="J5" s="49">
        <f>IF(E5&gt;3.9,10,IF(E5&gt;3.8,9,IF(E5&gt;3.7,8,IF(E5&gt;3.6,7,IF(E5&gt;3.5,6,IF(E5&gt;3.4,5,IF(E5&gt;3.3,4,IF(E5&gt;3.2,3,IF(E5&gt;3.1,2,IF(E5&gt;3,1))))))))))</f>
        <v>7</v>
      </c>
      <c r="K5" s="49">
        <f>IF(G5&gt;45,10,IF(G5&gt;40,9,IF(G5&gt;35,8,IF(G5&gt;30,7,IF(G5&gt;25,6,IF(G5&gt;20,5,IF(G5&gt;15,4,IF(G5&gt;10,3,IF(G5&gt;5,2,1)))))))))</f>
        <v>2</v>
      </c>
      <c r="L5" s="49">
        <f>IF(H5&lt;=500000,10,IF(H5&lt;=1000000,9,IF(H5&lt;=1500000,8,IF(H5&lt;=2000000,7,IF(H5&lt;=2500000,6,IF(H5&lt;=3000000,5,IF(H5&lt;=3500000,4,IF(H5&lt;=4000000,3,IF(H5&lt;=4500000,2,1)))))))))</f>
        <v>8</v>
      </c>
      <c r="M5" s="49">
        <f>J5*0.5</f>
        <v>3.5</v>
      </c>
      <c r="N5" s="49">
        <f>K5*0.4</f>
        <v>0.8</v>
      </c>
      <c r="O5" s="49">
        <f>L5*0.1</f>
        <v>0.8</v>
      </c>
      <c r="P5" s="49">
        <f>M5+N5+O5</f>
        <v>5.0999999999999996</v>
      </c>
      <c r="Q5" t="s">
        <v>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ALL</vt:lpstr>
      <vt:lpstr>SI Final</vt:lpstr>
      <vt:lpstr>MI Final</vt:lpstr>
      <vt:lpstr>SK Final</vt:lpstr>
      <vt:lpstr>TK Final</vt:lpstr>
      <vt:lpstr>SI</vt:lpstr>
      <vt:lpstr>MI</vt:lpstr>
      <vt:lpstr>SK</vt:lpstr>
      <vt:lpstr>Sheet4</vt:lpstr>
      <vt:lpstr>catatan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tgd</dc:creator>
  <cp:lastModifiedBy>PUKET III</cp:lastModifiedBy>
  <cp:lastPrinted>2019-07-31T09:49:56Z</cp:lastPrinted>
  <dcterms:created xsi:type="dcterms:W3CDTF">2019-07-24T04:01:19Z</dcterms:created>
  <dcterms:modified xsi:type="dcterms:W3CDTF">2019-07-31T09:51:57Z</dcterms:modified>
</cp:coreProperties>
</file>